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101" i="1"/>
  <c r="H101" s="1"/>
  <c r="I101"/>
  <c r="G101" s="1"/>
  <c r="H216"/>
  <c r="H217"/>
  <c r="H208"/>
  <c r="H209"/>
  <c r="H210"/>
  <c r="H211"/>
  <c r="H212"/>
  <c r="H213"/>
  <c r="H214"/>
  <c r="G208"/>
  <c r="G209"/>
  <c r="G210"/>
  <c r="G211"/>
  <c r="G212"/>
  <c r="G213"/>
  <c r="G214"/>
  <c r="G216"/>
  <c r="G217"/>
  <c r="H204"/>
  <c r="H205"/>
  <c r="G193"/>
  <c r="G204"/>
  <c r="G205"/>
  <c r="H172"/>
  <c r="J150"/>
  <c r="H150" s="1"/>
  <c r="I150"/>
  <c r="G150" s="1"/>
  <c r="H122"/>
  <c r="J122"/>
  <c r="I122"/>
  <c r="G122" s="1"/>
  <c r="G105"/>
  <c r="G113"/>
  <c r="J189"/>
  <c r="H189" s="1"/>
  <c r="J190"/>
  <c r="H190" s="1"/>
  <c r="J191"/>
  <c r="H191" s="1"/>
  <c r="J192"/>
  <c r="H192" s="1"/>
  <c r="J193"/>
  <c r="H193" s="1"/>
  <c r="J194"/>
  <c r="H194" s="1"/>
  <c r="J195"/>
  <c r="H195" s="1"/>
  <c r="J196"/>
  <c r="H196" s="1"/>
  <c r="J197"/>
  <c r="H197" s="1"/>
  <c r="I189"/>
  <c r="G189" s="1"/>
  <c r="I190"/>
  <c r="G190" s="1"/>
  <c r="I191"/>
  <c r="G191" s="1"/>
  <c r="I192"/>
  <c r="G192" s="1"/>
  <c r="I193"/>
  <c r="I194"/>
  <c r="G194" s="1"/>
  <c r="I195"/>
  <c r="G195" s="1"/>
  <c r="I196"/>
  <c r="G196" s="1"/>
  <c r="I197"/>
  <c r="G197" s="1"/>
  <c r="J183"/>
  <c r="J184"/>
  <c r="J185"/>
  <c r="J186"/>
  <c r="J182"/>
  <c r="I188"/>
  <c r="I183"/>
  <c r="I184"/>
  <c r="I185"/>
  <c r="I186"/>
  <c r="I182"/>
  <c r="J172"/>
  <c r="J173"/>
  <c r="H173" s="1"/>
  <c r="I172"/>
  <c r="G172" s="1"/>
  <c r="I173"/>
  <c r="G173" s="1"/>
  <c r="J152"/>
  <c r="H152" s="1"/>
  <c r="J153"/>
  <c r="H153" s="1"/>
  <c r="J154"/>
  <c r="H154" s="1"/>
  <c r="J155"/>
  <c r="H155" s="1"/>
  <c r="J156"/>
  <c r="H156" s="1"/>
  <c r="J157"/>
  <c r="H157" s="1"/>
  <c r="J158"/>
  <c r="I152"/>
  <c r="G152" s="1"/>
  <c r="I153"/>
  <c r="G153" s="1"/>
  <c r="I154"/>
  <c r="G154" s="1"/>
  <c r="I155"/>
  <c r="G155" s="1"/>
  <c r="I156"/>
  <c r="G156" s="1"/>
  <c r="I157"/>
  <c r="G157" s="1"/>
  <c r="I158"/>
  <c r="I134"/>
  <c r="G134" s="1"/>
  <c r="I103"/>
  <c r="G103" s="1"/>
  <c r="I104"/>
  <c r="G104" s="1"/>
  <c r="I105"/>
  <c r="I106"/>
  <c r="G106" s="1"/>
  <c r="I107"/>
  <c r="G107" s="1"/>
  <c r="I108"/>
  <c r="G108" s="1"/>
  <c r="I109"/>
  <c r="G109" s="1"/>
  <c r="I110"/>
  <c r="G110" s="1"/>
  <c r="I111"/>
  <c r="G111" s="1"/>
  <c r="I112"/>
  <c r="G112" s="1"/>
  <c r="I113"/>
  <c r="I114"/>
  <c r="G114" s="1"/>
  <c r="I115"/>
  <c r="G115" s="1"/>
  <c r="I116"/>
  <c r="G116" s="1"/>
  <c r="I117"/>
  <c r="G117" s="1"/>
  <c r="I118"/>
  <c r="G118" s="1"/>
  <c r="I119"/>
  <c r="G119" s="1"/>
  <c r="I120"/>
  <c r="G120" s="1"/>
  <c r="J215" l="1"/>
  <c r="H215" s="1"/>
  <c r="I215"/>
  <c r="G215" s="1"/>
  <c r="G182"/>
  <c r="G183"/>
  <c r="G184"/>
  <c r="G185"/>
  <c r="G186"/>
  <c r="H183"/>
  <c r="H184"/>
  <c r="H185"/>
  <c r="H186"/>
  <c r="J177"/>
  <c r="H177" s="1"/>
  <c r="J178"/>
  <c r="H178" s="1"/>
  <c r="J179"/>
  <c r="H179" s="1"/>
  <c r="J180"/>
  <c r="H180" s="1"/>
  <c r="I177"/>
  <c r="G177" s="1"/>
  <c r="I178"/>
  <c r="G178" s="1"/>
  <c r="I179"/>
  <c r="G179" s="1"/>
  <c r="I180"/>
  <c r="G180" s="1"/>
  <c r="J137"/>
  <c r="H137" s="1"/>
  <c r="J138"/>
  <c r="H138" s="1"/>
  <c r="J139"/>
  <c r="H139" s="1"/>
  <c r="J140"/>
  <c r="H140" s="1"/>
  <c r="J141"/>
  <c r="H141" s="1"/>
  <c r="J142"/>
  <c r="H142" s="1"/>
  <c r="J143"/>
  <c r="H143" s="1"/>
  <c r="J144"/>
  <c r="H144" s="1"/>
  <c r="I137"/>
  <c r="G137" s="1"/>
  <c r="I138"/>
  <c r="G138" s="1"/>
  <c r="I139"/>
  <c r="G139" s="1"/>
  <c r="I140"/>
  <c r="G140" s="1"/>
  <c r="I141"/>
  <c r="G141" s="1"/>
  <c r="I142"/>
  <c r="G142" s="1"/>
  <c r="I143"/>
  <c r="G143" s="1"/>
  <c r="J124"/>
  <c r="H124" s="1"/>
  <c r="J125"/>
  <c r="H125" s="1"/>
  <c r="J126"/>
  <c r="H126" s="1"/>
  <c r="J127"/>
  <c r="H127" s="1"/>
  <c r="J128"/>
  <c r="H128" s="1"/>
  <c r="J129"/>
  <c r="H129" s="1"/>
  <c r="J130"/>
  <c r="H130" s="1"/>
  <c r="J131"/>
  <c r="H131" s="1"/>
  <c r="J132"/>
  <c r="H132" s="1"/>
  <c r="J133"/>
  <c r="H133" s="1"/>
  <c r="J134"/>
  <c r="H134" s="1"/>
  <c r="I124"/>
  <c r="G124" s="1"/>
  <c r="I125"/>
  <c r="G125" s="1"/>
  <c r="I126"/>
  <c r="G126" s="1"/>
  <c r="I127"/>
  <c r="G127" s="1"/>
  <c r="I128"/>
  <c r="G128" s="1"/>
  <c r="I129"/>
  <c r="G129" s="1"/>
  <c r="I130"/>
  <c r="G130" s="1"/>
  <c r="I131"/>
  <c r="G131" s="1"/>
  <c r="I132"/>
  <c r="G132" s="1"/>
  <c r="I133"/>
  <c r="G133" s="1"/>
  <c r="J103"/>
  <c r="H103" s="1"/>
  <c r="J104"/>
  <c r="H104" s="1"/>
  <c r="J105"/>
  <c r="H105" s="1"/>
  <c r="J106"/>
  <c r="H106" s="1"/>
  <c r="J107"/>
  <c r="H107" s="1"/>
  <c r="J108"/>
  <c r="H108" s="1"/>
  <c r="J109"/>
  <c r="H109" s="1"/>
  <c r="J110"/>
  <c r="H110" s="1"/>
  <c r="J111"/>
  <c r="H111" s="1"/>
  <c r="J112"/>
  <c r="H112" s="1"/>
  <c r="J113"/>
  <c r="H113" s="1"/>
  <c r="J114"/>
  <c r="H114" s="1"/>
  <c r="J115"/>
  <c r="H115" s="1"/>
  <c r="J116"/>
  <c r="H116" s="1"/>
  <c r="J117"/>
  <c r="H117" s="1"/>
  <c r="J118"/>
  <c r="H118" s="1"/>
  <c r="J119"/>
  <c r="H119" s="1"/>
  <c r="J120"/>
  <c r="H120" s="1"/>
  <c r="I168"/>
  <c r="G168" s="1"/>
  <c r="J168"/>
  <c r="H168" s="1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H12"/>
  <c r="G12"/>
  <c r="J279"/>
  <c r="J280"/>
  <c r="J281"/>
  <c r="J282"/>
  <c r="J283"/>
  <c r="J278"/>
  <c r="J264"/>
  <c r="J265"/>
  <c r="J266"/>
  <c r="J267"/>
  <c r="J268"/>
  <c r="J269"/>
  <c r="J270"/>
  <c r="J271"/>
  <c r="J272"/>
  <c r="J273"/>
  <c r="J274"/>
  <c r="J275"/>
  <c r="J251"/>
  <c r="J252"/>
  <c r="J253"/>
  <c r="J254"/>
  <c r="J255"/>
  <c r="J256"/>
  <c r="J257"/>
  <c r="J258"/>
  <c r="J259"/>
  <c r="J260"/>
  <c r="J247"/>
  <c r="J99"/>
  <c r="H99" s="1"/>
  <c r="J102"/>
  <c r="H102" s="1"/>
  <c r="J123"/>
  <c r="H123" s="1"/>
  <c r="J135"/>
  <c r="H135" s="1"/>
  <c r="J136"/>
  <c r="H136" s="1"/>
  <c r="J145"/>
  <c r="H145" s="1"/>
  <c r="J146"/>
  <c r="H146" s="1"/>
  <c r="J147"/>
  <c r="H147" s="1"/>
  <c r="J148"/>
  <c r="H148" s="1"/>
  <c r="J151"/>
  <c r="H151" s="1"/>
  <c r="H158"/>
  <c r="J160"/>
  <c r="H160" s="1"/>
  <c r="J161"/>
  <c r="H161" s="1"/>
  <c r="J162"/>
  <c r="H162" s="1"/>
  <c r="J163"/>
  <c r="H163" s="1"/>
  <c r="J164"/>
  <c r="H164" s="1"/>
  <c r="J165"/>
  <c r="H165" s="1"/>
  <c r="J166"/>
  <c r="H166" s="1"/>
  <c r="J167"/>
  <c r="H167" s="1"/>
  <c r="J169"/>
  <c r="H169" s="1"/>
  <c r="J170"/>
  <c r="H170" s="1"/>
  <c r="J171"/>
  <c r="H171" s="1"/>
  <c r="J174"/>
  <c r="H174" s="1"/>
  <c r="J175"/>
  <c r="H175" s="1"/>
  <c r="J176"/>
  <c r="H176" s="1"/>
  <c r="J188"/>
  <c r="H188" s="1"/>
  <c r="J198"/>
  <c r="H198" s="1"/>
  <c r="J199"/>
  <c r="H199" s="1"/>
  <c r="J200"/>
  <c r="H200" s="1"/>
  <c r="J201"/>
  <c r="H201" s="1"/>
  <c r="J202"/>
  <c r="H202" s="1"/>
  <c r="J203"/>
  <c r="H203" s="1"/>
  <c r="H207"/>
  <c r="I99"/>
  <c r="G99" s="1"/>
  <c r="I102"/>
  <c r="G102" s="1"/>
  <c r="I123"/>
  <c r="G123" s="1"/>
  <c r="I135"/>
  <c r="G135" s="1"/>
  <c r="I136"/>
  <c r="G136" s="1"/>
  <c r="I144"/>
  <c r="G144" s="1"/>
  <c r="I145"/>
  <c r="G145" s="1"/>
  <c r="I146"/>
  <c r="G146" s="1"/>
  <c r="I147"/>
  <c r="G147" s="1"/>
  <c r="I148"/>
  <c r="G148" s="1"/>
  <c r="I151"/>
  <c r="G151" s="1"/>
  <c r="G158"/>
  <c r="I160"/>
  <c r="G160" s="1"/>
  <c r="I161"/>
  <c r="G161" s="1"/>
  <c r="I162"/>
  <c r="G162" s="1"/>
  <c r="I163"/>
  <c r="G163" s="1"/>
  <c r="I164"/>
  <c r="G164" s="1"/>
  <c r="I165"/>
  <c r="G165" s="1"/>
  <c r="I166"/>
  <c r="G166" s="1"/>
  <c r="I167"/>
  <c r="G167" s="1"/>
  <c r="I169"/>
  <c r="G169" s="1"/>
  <c r="I170"/>
  <c r="G170" s="1"/>
  <c r="I171"/>
  <c r="G171" s="1"/>
  <c r="I174"/>
  <c r="G174" s="1"/>
  <c r="I175"/>
  <c r="G175" s="1"/>
  <c r="I176"/>
  <c r="G176" s="1"/>
  <c r="G188"/>
  <c r="I198"/>
  <c r="G198" s="1"/>
  <c r="I199"/>
  <c r="G199" s="1"/>
  <c r="I200"/>
  <c r="G200" s="1"/>
  <c r="I201"/>
  <c r="G201" s="1"/>
  <c r="I202"/>
  <c r="G202" s="1"/>
  <c r="I203"/>
  <c r="G203" s="1"/>
  <c r="G207"/>
  <c r="H182"/>
  <c r="J263"/>
  <c r="J250"/>
  <c r="J243"/>
  <c r="J284" l="1"/>
  <c r="J276"/>
  <c r="J261"/>
  <c r="J246" l="1"/>
  <c r="J248" s="1"/>
  <c r="J242" l="1"/>
  <c r="J244" s="1"/>
  <c r="J98" l="1"/>
  <c r="I98"/>
  <c r="G98" s="1"/>
  <c r="H98" l="1"/>
</calcChain>
</file>

<file path=xl/sharedStrings.xml><?xml version="1.0" encoding="utf-8"?>
<sst xmlns="http://schemas.openxmlformats.org/spreadsheetml/2006/main" count="714" uniqueCount="339">
  <si>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</si>
  <si>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</si>
  <si>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</si>
  <si>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</si>
  <si>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</si>
  <si>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</si>
  <si>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</si>
  <si>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</si>
  <si>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</si>
  <si>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</si>
  <si>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</si>
  <si>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</si>
  <si>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</si>
  <si>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</si>
  <si>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</si>
  <si>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</si>
  <si>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</si>
  <si>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</si>
  <si>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</si>
  <si>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</si>
  <si>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</si>
  <si>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</si>
  <si>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</si>
  <si>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</si>
  <si>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</si>
  <si>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</si>
  <si>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</si>
  <si>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</si>
  <si>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</si>
  <si>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</si>
  <si>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</si>
  <si>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</si>
  <si>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</si>
  <si>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</si>
  <si>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</si>
  <si>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</si>
  <si>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</si>
  <si>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</si>
  <si>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</si>
  <si>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</si>
  <si>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</si>
  <si>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</si>
  <si>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</si>
  <si>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</si>
  <si>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</si>
  <si>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</si>
  <si>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</si>
  <si>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</si>
  <si>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</si>
  <si>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</si>
  <si>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</si>
  <si>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</si>
  <si>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</si>
  <si>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</si>
  <si>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</si>
  <si>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</si>
  <si>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</si>
  <si>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</si>
  <si>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</si>
  <si>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</si>
  <si>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</si>
  <si>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</si>
  <si>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</si>
  <si>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</si>
  <si>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</si>
  <si>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</si>
  <si>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</si>
  <si>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</si>
  <si>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</si>
  <si>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</si>
  <si>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</si>
  <si>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</si>
  <si>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</si>
  <si>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</si>
  <si>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</si>
  <si>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</si>
  <si>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</si>
  <si>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</si>
  <si>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</si>
  <si>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</si>
  <si>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</si>
  <si>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</si>
  <si>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</si>
  <si>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</si>
  <si>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</si>
  <si>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</si>
  <si>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</si>
  <si>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</si>
  <si>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</si>
  <si>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</si>
  <si>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</si>
  <si>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</si>
  <si>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</si>
  <si>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</si>
  <si>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</si>
  <si>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</si>
  <si>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</si>
  <si>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</si>
  <si>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</si>
  <si>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</si>
  <si>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</si>
  <si>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</si>
  <si>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</si>
  <si>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</si>
  <si>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</si>
  <si>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</si>
  <si>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</si>
  <si>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</si>
  <si>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 xml:space="preserve">Առկա ֆինանսական միջոցներով 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</si>
  <si>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</si>
  <si>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</si>
  <si>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</si>
  <si>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</si>
  <si>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</si>
  <si>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</si>
  <si>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</si>
  <si>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</si>
  <si>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</si>
  <si>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</si>
  <si>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</si>
  <si>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</si>
  <si>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</si>
  <si>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</si>
  <si>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</si>
  <si>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</si>
  <si>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.--</t>
  </si>
  <si>
    <t>Ձյութ կեչու 3գ, Քսերոֆորմ 3գ, Աերոսիլ 5գ, Գերչակի յուղ 89գ, հեղուկաքսուք 40գ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</si>
  <si>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Օ7</t>
  </si>
  <si>
    <t>շիշ</t>
  </si>
  <si>
    <t>դեղահատ</t>
  </si>
  <si>
    <t>սրվակ</t>
  </si>
  <si>
    <t>տուփ</t>
  </si>
  <si>
    <t xml:space="preserve">տուփ  </t>
  </si>
  <si>
    <t xml:space="preserve">հատ   </t>
  </si>
  <si>
    <t>&lt;&lt;Վագա ֆարմ&gt;&gt; ՍՊԸ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</si>
  <si>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</si>
  <si>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</si>
  <si>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</si>
  <si>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</si>
  <si>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</si>
  <si>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</si>
  <si>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</si>
  <si>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</si>
  <si>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</si>
  <si>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</si>
  <si>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</si>
  <si>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</si>
  <si>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</si>
  <si>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</si>
  <si>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</si>
  <si>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</si>
  <si>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</si>
  <si>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</si>
  <si>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</si>
  <si>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Չափաբաժին 52</t>
  </si>
  <si>
    <t>Չափաբաժին 53</t>
  </si>
  <si>
    <t>Չափաբաժին 54</t>
  </si>
  <si>
    <t>Չափաբաժին 55</t>
  </si>
  <si>
    <t>Չափաբաժին 56</t>
  </si>
  <si>
    <t>Չափաբաժին 57</t>
  </si>
  <si>
    <t>Չափաբաժին 58</t>
  </si>
  <si>
    <t>Չափաբաժին 59</t>
  </si>
  <si>
    <t>Չափաբաժին 60</t>
  </si>
  <si>
    <t>Չափաբաժին 61</t>
  </si>
  <si>
    <t>Չափաբաժին 62</t>
  </si>
  <si>
    <t>Չափաբաժին 63</t>
  </si>
  <si>
    <t>Չափաբաժին 64</t>
  </si>
  <si>
    <t>Չափաբաժին 65</t>
  </si>
  <si>
    <t>Չափաբաժին 66</t>
  </si>
  <si>
    <t>Չափաբաժին 67</t>
  </si>
  <si>
    <t>Չափաբաժին 68</t>
  </si>
  <si>
    <t>Ծրագիր` 07.01.01.01</t>
  </si>
  <si>
    <t>³ÛÉ ¹»Õáñ³Ûù</t>
  </si>
  <si>
    <t xml:space="preserve"> Ñ»ÕáõÏ ³ÙáÝÇ³Ï</t>
  </si>
  <si>
    <t>³ÙÇ¹áïñÇ½á³ï v08</t>
  </si>
  <si>
    <t xml:space="preserve">³ÙµñûùëáÉ (³ÙµñûùëáÉÇ ÑÇ¹ñáùÉáñÇ¹)    R05CB06, R05CB </t>
  </si>
  <si>
    <t>³ó»ïÇÉóÇëï»ÇÝ r05cb01, v03ab23, s01xa08</t>
  </si>
  <si>
    <t>³ÙÇá¹³ñáÝ c01bd01</t>
  </si>
  <si>
    <t>é»ïÇÝáÉ d10ad02, r01ax02, s01xa02, a11ca01</t>
  </si>
  <si>
    <t>¹oùëÇóÇÏÉÇÝ a01ab22, j01aa02</t>
  </si>
  <si>
    <t>¹»ùë³Ù»Ã³½áÝ a01ac02, c05aa09, d07ab19, d07xb05, d10aa03, h02ab02, r01ad03, s01ba01, s01cb01, s02ba06, s03ba01</t>
  </si>
  <si>
    <t>¿åÇÝ»ýñÇÝ (³¹ñ»Ý³ÉÇÝ) a01ad01, b02bc09, c01ca24, r01aa14, r03aa01, s01ea01</t>
  </si>
  <si>
    <t xml:space="preserve"> ý»Ýáµ³ñµÇï³É, ¿ÃÇÉµñáÙÇ½áí³É»ñÇ³Ý³ÃÃáõ N05CB02                                                                                         </t>
  </si>
  <si>
    <t>ÉÇ¹áÏ³ÛÇÝ (ÉÇ¹áÏ³ÛÇÝÇ ÑÇ¹ñáùÉáñÇ¹), ¿åÇÝ»ýñÇÝ (¿åÇÝ»ýñÇÝÇ ÑÇ¹ñáùÉáñÇ¹)   N01BB52</t>
  </si>
  <si>
    <t>Ï³ÉÇáõÙÇ ùÉáñÇ¹ a12ba01, b05xa01</t>
  </si>
  <si>
    <t>Ï³ÉóÇáõÙÇ ùÉáñÇ¹</t>
  </si>
  <si>
    <t>ÓÛáõÃ, ùë»ñáýáñÙ D08AX</t>
  </si>
  <si>
    <t>Ñ»å³ñÇÝ Ý³ïñÇáõÙ b01ab01, c05ba03, s01xa14</t>
  </si>
  <si>
    <t>Ù»ïñáÝÇ¹³½áÉ a01ab17, d06bx01, g01af01, j01xd01, p01ab01</t>
  </si>
  <si>
    <t>Ù»ïáÏÉáåñ³ÙÇ¹ a03fa01</t>
  </si>
  <si>
    <t>Ý»áëïÇ·ÙÇÝ n07aa01, s01eb06</t>
  </si>
  <si>
    <t>ÝÇÏáïÇÝ³ÃÃáõ c04ac01, c10ad02</t>
  </si>
  <si>
    <t xml:space="preserve">Ý³ïñÇáõÙÇ ùÉáñÇ¹, Ï³ÉÇáõÙÇ ùÉáñÇ¹, Ï³ÉóÇáõÙÇ ùÉáñÇ¹ (éÇÝ·»ñÇ ÉáõÍáõÛÃ) </t>
  </si>
  <si>
    <t>Ý³ïñÇáõÙÇ ùÉáñÇ¹ a12ca01, b05cb01, b05xa03</t>
  </si>
  <si>
    <t>ÝÇý»¹ÇåÇÝ c08ca05</t>
  </si>
  <si>
    <t>·ÉÇó»ñÇÉ »éÝÇïñ³ï (ÝÇïñá·ÉÇó»ñÇÝ) c01da02, c05ae01</t>
  </si>
  <si>
    <t xml:space="preserve">å³ñ³ó»ï³ÙáÉ, ý»ÝÇÉ¿ýñÇÝ (ý»ÝÇÉ¿ýñÇÝÇ ÑÇ¹ñáùÉáñÇ¹), ³ëÏáñµÇÝ³ÃÃáõ   N02BE51, N02B </t>
  </si>
  <si>
    <t xml:space="preserve">åÉ³ïÇýÇÉÇÝ A03AX14                                                                               </t>
  </si>
  <si>
    <t>åñáÏ³ÛÇÝ µ»Ý½ÇÉå»ÝÇóÇÉÇÝ j01ce09</t>
  </si>
  <si>
    <t xml:space="preserve">åáÉÇíÇÝÇÉåÇñáÉÇ¹áÝ, Ý³ïñÇáõÙÇ ùÉáñÇ¹, Ï³ÉÇáõÙÇ ùÉáñÇ¹, Ï³ÉóÇáõÙÇ ùÉáñÇ¹, Ù³·Ý»½ÇáõÙÇ ùÉáñÇ¹, Ý³ïñÇáõÙÇ ÑÇ¹ñáÏ³ñµáÝ³ï   B05AA    </t>
  </si>
  <si>
    <t>³×³É a06ab06</t>
  </si>
  <si>
    <t>í»ñ³å³ÙÇÉ c08da01</t>
  </si>
  <si>
    <t>íÇÝåáó»ïÇÝ N06BX18</t>
  </si>
  <si>
    <t xml:space="preserve">ïáµñ³ÙÇóÇÝ, ¹»ùë³Ù»Ã³½áÝ   S01CA01                                                          </t>
  </si>
  <si>
    <t>ï³áõñÇÝ S01XA</t>
  </si>
  <si>
    <t>ï»ïñ³óÇÏÉÇÝ a01ab13, d06aa04, j01aa07, s01aa09, s02aa08, s03aa02</t>
  </si>
  <si>
    <t>óÇ³ÝáÏáµ³É³ÙÇÝ b03ba01</t>
  </si>
  <si>
    <t>óÇåñáýÉûùë³óÇÝ j01ma02, s01ae03, s02aa15, s03aa07</t>
  </si>
  <si>
    <t xml:space="preserve">¿ÃÇÉµñáÙÇ½áí³É»ñÇ³Ý³ï, ý»Ýáµ³ñµÇï³É, åÕå»Õ³ÛÇÝ ³Ý³ÝáõËÇ ÛáõÕ   N05CM                                                               </t>
  </si>
  <si>
    <t xml:space="preserve"> ý»ÝÇÉ¿ýñÇÝ (ý»ÝÇÉ¿ýñÇÝÇ ÑÇ¹ñáùÉáñÇ¹)  C01CA06                                                           </t>
  </si>
  <si>
    <t xml:space="preserve"> ³ËïáñáßÙ³Ý ÝÛáõÃ»ñ</t>
  </si>
  <si>
    <t xml:space="preserve"> Ï³Ã»ï»ñÝ»ñ</t>
  </si>
  <si>
    <t xml:space="preserve"> íÇñ³Ï³å»ñ</t>
  </si>
  <si>
    <t xml:space="preserve"> ³ï³ÙÝ³µáõÅ³Ï³Ý Ñ»Ùáëï³ïÇÏ ÝÛáõÃ»ñ</t>
  </si>
  <si>
    <t>Պարացետամոլ լ-թ կաթիլաներարկման համար 10մգ/մլ,50մլ,100մլ պլաստիկ փաթեթ ¶ÝÙ³Ý ³é³ñÏ³ÛÇ áñ³Ï³Ï³Ý ïíÛ³ÉÝ»ñÁ, ã³÷»ñÁ – դեղահատ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</si>
  <si>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Ամոնիակի լուծույթ 10% 30մլ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</si>
  <si>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Ամիդոտրիզոատի նատրիում 597,3մգ/մլ, մեգլումին  159,24մգ/մլ, 20մլ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</si>
  <si>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Ամբրոքսոլ հիդրոքլորիդ 30մգ ¶ÝÙ³Ý ³é³ñÏ³ÛÇ áñ³Ï³Ï³Ý ïíÛ³ÉÝ»ñÁ, ã³÷»ñÁ – դեղահատ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</si>
  <si>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Ացետիլցիստեին 200մգ ¶ÝÙ³Ý ³é³ñÏ³ÛÇ áñ³Ï³Ï³Ý ïíÛ³ÉÝ»ñÁ, ã³÷»ñÁ – դեղահատ դյուրալույծ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</si>
  <si>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Ամիոդարոն 200մգ ¶ÝÙ³Ý ³é³ñÏ³ÛÇ áñ³Ï³Ï³Ý ïíÛ³ÉÝ»ñÁ, ã³÷»ñÁ – դեղահատ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</si>
  <si>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A, E  վիտամիններ (ռետինոլ պալմիտատ 100000ՄՄ, ալֆա-թոկոֆերոլի ացետատ 100մգ)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</si>
  <si>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Բիսակոդիլ10մգ ¶ÝÙ³Ý ³é³ñÏ³ÛÇ áñ³Ï³Ï³Ý ïíÛ³ÉÝ»ñÁ, ã³÷»ñÁ – մոմիկ: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</si>
  <si>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 xml:space="preserve"> Դեքստրոզա լուծույթ 5% 500մլ 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</si>
  <si>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Դեքստրոզա լուծույթ 5% 250մլ 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</si>
  <si>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Դօքսիցիկլին 100մգ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</si>
  <si>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Դիօքսիդին 1%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</si>
  <si>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Դեքսամետազոն 0.5մգ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</si>
  <si>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էպինեֆրինի հիդրոքլորիդ  0,18%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</si>
  <si>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Իզովալերիանաթթու 60մգ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</si>
  <si>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Լիդոկային հիդրոքլորիդ 2%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</si>
  <si>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Կոկարբօքսիլազ  50մգ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</si>
  <si>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Կալիումի քլորիդ 4% լուծույթ 200մլ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</si>
  <si>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Կալցիումի քլորիդ 10%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</si>
  <si>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Հեպարին 0,833մգ, Անեսթեզին 40մգ, Բենզիլ նիկոտինատ 0,8մգ, քսուք 25գ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</si>
  <si>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Մետրոնիդազոլ 5մգ/մլ  100մլ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</si>
  <si>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Մետոկլոպրամիդ   10մգ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</si>
  <si>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Նեոստիգմին 0.05 %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</si>
  <si>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Նիկոտինաթթու 1%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</si>
  <si>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Նատրիումի քլորիդ 8.6մգ,Կալցիումի քլորիդ 0.3մգ,Կալիումի քլորիդ 0.3մգ  500մլ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</si>
  <si>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 8.6մգ,Կալցիումի քլորիդ 0.3մգ,Կալիումի քլորիդ 0.3մգ  250մլ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</si>
  <si>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քլորիդի փոշի ¶ÝÙ³Ý ³é³ñÏ³ÛÇ áñ³Ï³Ï³Ý ïíÛ³ÉÝ»ñÁ, ã³÷»ñÁ – կիլոգրամ: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</si>
  <si>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 լուծույթ 0,9% 500մլ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</si>
  <si>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 լուծույթ 0,9% 250մլ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</si>
  <si>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Նատրիումի քլորիդ լուծույթ 0,9% 100մլ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</si>
  <si>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Նիֆեդիպին 10մգ 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</si>
  <si>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Նիտրոգլիցերին 5մգ/մլ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</si>
  <si>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Պարացետամոլ 750մգ, ֆենիլէֆրինի հիդրոքլորիդ 10մգ, ասկորբինաթթու 60մգ, 5գ ¶ÝÙ³Ý ³é³ñÏ³ÛÇ áñ³Ï³Ï³Ý ïíÛ³ÉÝ»ñÁ, ã³÷»ñÁ –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</si>
  <si>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Պլատիֆիլին 0.2%,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</si>
  <si>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Պրոկային 0,5%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</si>
  <si>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 xml:space="preserve"> Պրոկային  2%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</si>
  <si>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Պրոկային   0.5% 250մլ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</si>
  <si>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Պոլիվինիլպիրոլիդոն, նատրիումի քլորիդ, կալիումի քլորիդ, կալցիումի քլորիդ, մագնեզիումի քլորիդ, նատրիումի հիդրոկարբոնատ 60մգ/մլ+5,5մգ/մլ+ 0,42մգ/մլ+0,38մգ/մլ+ 0,005մգ/մլ+0,23մգ/մլ 500մլ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</si>
  <si>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Սենոզիդներ 70մգ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</si>
  <si>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Վերապամիլ 2.5մգ/մլ, 2մլ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</si>
  <si>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Վինպոցետին 10մգ 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</si>
  <si>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Վինպոցետին  10մգ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</si>
  <si>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Վինկամին  30մգ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</si>
  <si>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Տոբրամիցին ակնակաթիլ 0,3% 5մլ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</si>
  <si>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Տաուրին ակնակաթիլ 4% 10մլ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</si>
  <si>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Տետրացիկլին  3% 15գ քսուք ¶ÝÙ³Ý ³é³ñÏ³ÛÇ áñ³Ï³Ï³Ý ïíÛ³ÉÝ»ñÁ, ã³÷»ñÁ – պարկուճ: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</si>
  <si>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Ցիանոկոբալամին  0.5մգ/մլ, 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</si>
  <si>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Ցիպրոֆլօքսացին 2մգ/մլ 100մլ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</si>
  <si>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Ֆենոբարբիտալ 2մգ, էթիլբրոմիզովալերաթթու 2մգ, պղպեղային անանուխի յուղ 0,14մգ, գայլուկի յուղ 0,02մգ,  20մլ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</si>
  <si>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Ֆենիլէֆրին հիդրոքլորիդ ակնակաթիլ 2,5% 10մլ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</si>
  <si>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Կատետոր Ֆոլե /3լուսանցքով/N18, 20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</si>
  <si>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Վիրակապ առաձգական 6սմx80սմ;10սմx80սմ;15սմx80սմ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</si>
  <si>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Î³ñÇáë³Ý Ցինկի օքսիդ 60գր+25· Ñ»ÕáõÏ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</si>
  <si>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Î»ï³Ï ó»Ù é³¹Çáå³Ï 33· ÷áßÇ+12ÙÉ Ñ»ÕáõÏ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</si>
  <si>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²¹Ñ»ëáñ 80· ÷áßÇ+55· Ñ»ÕáõÏ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</si>
  <si>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Î³í³É³ÛÃ 10· Kerr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</si>
  <si>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¼երÙ³Ï ÏÇï 6x4· Zhermack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</si>
  <si>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Արմատային ասեղներ բարակ 1Ñ³ï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</si>
  <si>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Կոնտուրային  մատրիցա  (30 հատ) Kerr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</si>
  <si>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Ժապավենային մատրիցա  10 մմ  Kerr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</si>
  <si>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Ø»åÇí³ëÃ»½ÇÝ 3% 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</si>
  <si>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Ø»ÉÇá¹»Ýï 1000· ÷áßÇ+500ÙÉ Ñ»ÕáõÏ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</si>
  <si>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Æ½á¹»Ýï 250·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</si>
  <si>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28 ատամի 20 լրակազմ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</si>
  <si>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Հեպատիտ A     HAV (Ig M) 36 որոշում immunocomb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է, պահել սառը տեղում&gt;:</t>
  </si>
  <si>
    <t>Թիրեոտրոպ հորմոնի (TSH) որոշման թեստ-հավաքածու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է, պահել սառը տեղում&gt;:</t>
  </si>
  <si>
    <t>կիլոգրամ</t>
  </si>
  <si>
    <t>25.12.2015թ.</t>
  </si>
  <si>
    <t xml:space="preserve">«ԱԼՖԱ-ՖԱՐՄ» ՓԲԸ </t>
  </si>
  <si>
    <t>«Վագա-Ֆարմ» ՍՊԸ</t>
  </si>
  <si>
    <t>/1810052114443312/</t>
  </si>
  <si>
    <t>/05507136/</t>
  </si>
  <si>
    <t xml:space="preserve">artak.keshishyan@alfapharm.am </t>
  </si>
  <si>
    <t xml:space="preserve"> ք. Երևան, Շիրակի 1/68
Հեռ. (060)700500, (010)465092</t>
  </si>
  <si>
    <t>/163008152163/</t>
  </si>
  <si>
    <t>/01536316/</t>
  </si>
  <si>
    <t>vagapharm@web.am</t>
  </si>
  <si>
    <t>ք. Երևան, Ֆիզկուլտուրնիկների փող. 8
հեռ. (010)739930</t>
  </si>
  <si>
    <t>Էսենցիալ ֆոսֆոլիպիդներ  250մգ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</si>
  <si>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ֆոսֆոլիպլդներ /էսենցիալ/-ԷՖԼ A05C</t>
  </si>
  <si>
    <t>31.03.2015թ.</t>
  </si>
  <si>
    <t>&lt;&lt;Նատալի Ֆարմ&gt;&gt; ՍՊԸ</t>
  </si>
  <si>
    <t>Արմֆարմ ՍՊԸ</t>
  </si>
  <si>
    <t>Նատալի Ֆարմ ՍՊԸ</t>
  </si>
  <si>
    <t>ԱԼՖԱ-ՖԱՐՄ ՓԲԸ</t>
  </si>
  <si>
    <t>Վագա ֆարմ ՍՊԸ</t>
  </si>
  <si>
    <t>Ռիխտեր-լամբրոն ՍՊԸ</t>
  </si>
  <si>
    <t>Լիկվոր ՓԲԸ</t>
  </si>
  <si>
    <t>Էսզեթ Ֆարմա ՍՊԸ</t>
  </si>
  <si>
    <t>Մերժված հայտեր չկան:</t>
  </si>
  <si>
    <t>01.06.2015թ.</t>
  </si>
  <si>
    <t>02.06.2015թ.</t>
  </si>
  <si>
    <t>07.06.2015թ.</t>
  </si>
  <si>
    <t>30.06.2015թ.</t>
  </si>
  <si>
    <t>15.07.2015թ.</t>
  </si>
  <si>
    <t>20.07.2015թ.</t>
  </si>
  <si>
    <t>N ՀՀ ԿԱ Ո-ՇՀԱՊՁԲ-11/4-1-ԴԵՂ2015/2</t>
  </si>
  <si>
    <t>N ՀՀ ԿԱ Ո-ՇՀԱՊՁԲ-11/4-148-ԴԵՂ2015/2</t>
  </si>
  <si>
    <t>«Էսզեթ Ֆարմա» ՍՊԸ</t>
  </si>
  <si>
    <t>N ՀՀ ԿԱ Ո-ՇՀԱՊՁԲ-11/4-124-ԴԵՂ2015/2</t>
  </si>
  <si>
    <t xml:space="preserve">«Նատալի Ֆարմ» ՍՊԸ </t>
  </si>
  <si>
    <t>N ՀՀ ԿԱ Ո-ՇՀԱՊՁԲ-11/4-172-ԴԵՂ2015/2</t>
  </si>
  <si>
    <t>«Լիկվոր» ՓԲԸ</t>
  </si>
  <si>
    <t>N ՀՀ ԿԱ Ո-ՇՀԱՊՁԲ-11/4-6-ԴԵՂ2015/2</t>
  </si>
  <si>
    <t>16; 49</t>
  </si>
  <si>
    <t>2; 7</t>
  </si>
  <si>
    <t>/1930000521940100/</t>
  </si>
  <si>
    <t>/00433863/</t>
  </si>
  <si>
    <t>szpharma@yahoo.com</t>
  </si>
  <si>
    <t>ք. Երևան, Տիգրան Մեծի 63/23
Հեռ. (010)534556, (010)533869</t>
  </si>
  <si>
    <t>55-65</t>
  </si>
  <si>
    <t xml:space="preserve">5; 8; 15; 17; 20; 21; 33; 37-40; 44; 51 </t>
  </si>
  <si>
    <t>/1570005065330100/</t>
  </si>
  <si>
    <t>/01222567/</t>
  </si>
  <si>
    <t>natalipharm@bk.ru</t>
  </si>
  <si>
    <t xml:space="preserve">
ք. Երևան, Աբովյան42-2
Հեռ. (010)720620</t>
  </si>
  <si>
    <t>/2050022101151001/</t>
  </si>
  <si>
    <t>/01201697/</t>
  </si>
  <si>
    <t>marketing@liqvor.com</t>
  </si>
  <si>
    <t>ք. Երևան, Քոչինյան 7/9
Հեռ. (060)378806</t>
  </si>
  <si>
    <t xml:space="preserve">27; 28; 30-32;  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</si>
  <si>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գների նվազեցում չի արձանագրվել: </t>
  </si>
  <si>
    <t xml:space="preserve">1-ին, 4-րդ, 6-րդ, 9-րդ, 10-րդ, 11-րդ, 13-րդ, 14-րդ, 18-րդ, 19-րդ, 22-րդ, 23-րդ, 25-րդ, 26-րդ, 34-րդ, 35-րդ, 36-րդ, 41-րդ, 43-րդ, 46-րդ, 47-րդ, 48-րդ, 50-րդ, 53-րդ,  չափաբաժիններով մրցույթը չի կայացել գնային առաջարկների՝ այդ գնումը կատարելու համար նախատեսված ֆինանսական միջոցները գերազանցելու պատճառով: 3-րդ, 12-րդ, 24-րդ, 29-րդ, 42-րդ, 45-րդ, 54-րդ, 66-րդ, 67-րդ, 68-րդ չափաբաժիններով մրցույթը չի կայացել գնային առաջարկների բացակայության պատճառով: </t>
  </si>
  <si>
    <t>ՇՀ ԸՆԹԱՑԱԿԱՐԳԻ ԾԱԾԿԱԳԻՐԸ՝ ՀՀ ԿԱ Ո-ՇՀԱՊՁԲ-11/4/2015/ԴԵՂ/2</t>
  </si>
  <si>
    <t>Պատվիրատուն` ՀՀ ԿԱ ոստիկանությունը, որը գտնվում է Նալբանդյան 130 հասցեում, ստորև ներկայացնում է ՀՀ ԿԱ Ո-ՇՀԱՊՁԲ-11/4/2015/ԴԵՂ/2 ծածկագրով հայտարարված ՇՀ ընթացակարգի արդյունքում կնքված պայմանագրի /երի/ մասին տեղեկատվությունը։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</si>
</sst>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Arial Armenian"/>
      <family val="2"/>
    </font>
    <font>
      <sz val="7"/>
      <color indexed="8"/>
      <name val="Arial Armenian"/>
      <family val="2"/>
    </font>
    <font>
      <sz val="7"/>
      <name val="Arial Armenian"/>
      <family val="2"/>
    </font>
    <font>
      <b/>
      <sz val="8"/>
      <color theme="1"/>
      <name val="GHEA Grapalat"/>
      <family val="3"/>
    </font>
    <font>
      <sz val="7"/>
      <name val="Arial LatArm"/>
      <family val="2"/>
    </font>
    <font>
      <sz val="10"/>
      <color indexed="8"/>
      <name val="MS Sans Serif"/>
      <family val="2"/>
      <charset val="204"/>
    </font>
    <font>
      <sz val="7"/>
      <color rgb="FF000000"/>
      <name val="Arial Armenian"/>
      <family val="2"/>
    </font>
    <font>
      <sz val="7"/>
      <color indexed="8"/>
      <name val="GHEA Grapalat"/>
      <family val="3"/>
    </font>
    <font>
      <sz val="11"/>
      <color theme="0"/>
      <name val="Arial Armenian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20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4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textRotation="90" wrapText="1"/>
    </xf>
    <xf numFmtId="0" fontId="1" fillId="2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0" fillId="3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left" vertical="center"/>
    </xf>
    <xf numFmtId="0" fontId="18" fillId="3" borderId="1" xfId="2" applyNumberFormat="1" applyFont="1" applyFill="1" applyBorder="1" applyAlignment="1">
      <alignment horizontal="left" vertical="center" wrapText="1"/>
    </xf>
    <xf numFmtId="0" fontId="24" fillId="5" borderId="0" xfId="2" applyNumberFormat="1" applyFont="1" applyFill="1" applyBorder="1" applyAlignment="1">
      <alignment horizontal="center" vertical="center"/>
    </xf>
    <xf numFmtId="0" fontId="18" fillId="5" borderId="1" xfId="2" applyNumberFormat="1" applyFont="1" applyFill="1" applyBorder="1" applyAlignment="1">
      <alignment horizontal="center" vertical="center" wrapText="1"/>
    </xf>
    <xf numFmtId="0" fontId="18" fillId="3" borderId="1" xfId="2" applyNumberFormat="1" applyFont="1" applyFill="1" applyBorder="1" applyAlignment="1">
      <alignment horizontal="center" vertical="center" wrapText="1"/>
    </xf>
    <xf numFmtId="0" fontId="17" fillId="5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23" fillId="5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0" fillId="0" borderId="6" xfId="0" applyBorder="1"/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Style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2"/>
  <sheetViews>
    <sheetView tabSelected="1" topLeftCell="B13" zoomScale="120" zoomScaleNormal="120" workbookViewId="0">
      <selection activeCell="I8" sqref="I8:I11"/>
    </sheetView>
  </sheetViews>
  <sheetFormatPr defaultRowHeight="9"/>
  <cols>
    <col min="1" max="1" width="0.42578125" style="1" hidden="1" customWidth="1"/>
    <col min="2" max="2" width="5.140625" style="17" customWidth="1"/>
    <col min="3" max="3" width="18.28515625" style="1" customWidth="1"/>
    <col min="4" max="4" width="11.7109375" style="1" customWidth="1"/>
    <col min="5" max="5" width="10.28515625" style="1" customWidth="1"/>
    <col min="6" max="6" width="9" style="17" customWidth="1"/>
    <col min="7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96" t="s">
        <v>10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1" ht="9.75" customHeight="1">
      <c r="A2" s="4"/>
      <c r="B2" s="15"/>
      <c r="C2" s="4"/>
      <c r="D2" s="4"/>
      <c r="E2" s="4"/>
      <c r="F2" s="15"/>
      <c r="G2" s="15"/>
      <c r="H2" s="4"/>
      <c r="I2" s="4"/>
    </row>
    <row r="3" spans="1:11" ht="17.25">
      <c r="A3" s="196" t="s">
        <v>11</v>
      </c>
      <c r="B3" s="196"/>
      <c r="C3" s="196"/>
      <c r="D3" s="196"/>
      <c r="E3" s="196"/>
      <c r="F3" s="196"/>
      <c r="G3" s="196"/>
      <c r="H3" s="196"/>
      <c r="I3" s="196"/>
      <c r="J3" s="196"/>
    </row>
    <row r="4" spans="1:11">
      <c r="A4" s="3"/>
      <c r="B4" s="16"/>
      <c r="C4" s="3"/>
      <c r="D4" s="3"/>
      <c r="E4" s="3"/>
      <c r="F4" s="16"/>
      <c r="G4" s="16"/>
      <c r="H4" s="3"/>
      <c r="I4" s="3"/>
    </row>
    <row r="5" spans="1:11" ht="19.5" customHeight="1">
      <c r="A5" s="196" t="s">
        <v>337</v>
      </c>
      <c r="B5" s="196"/>
      <c r="C5" s="196"/>
      <c r="D5" s="196"/>
      <c r="E5" s="196"/>
      <c r="F5" s="196"/>
      <c r="G5" s="196"/>
      <c r="H5" s="196"/>
      <c r="I5" s="196"/>
      <c r="J5" s="196"/>
    </row>
    <row r="6" spans="1:11" ht="45" customHeight="1">
      <c r="A6" s="197" t="s">
        <v>338</v>
      </c>
      <c r="B6" s="197"/>
      <c r="C6" s="197"/>
      <c r="D6" s="197"/>
      <c r="E6" s="197"/>
      <c r="F6" s="197"/>
      <c r="G6" s="197"/>
      <c r="H6" s="197"/>
      <c r="I6" s="197"/>
      <c r="J6" s="197"/>
    </row>
    <row r="7" spans="1:11" ht="12.75" customHeight="1">
      <c r="B7" s="81" t="s">
        <v>1</v>
      </c>
      <c r="C7" s="81"/>
      <c r="D7" s="81"/>
      <c r="E7" s="81"/>
      <c r="F7" s="81"/>
      <c r="G7" s="81"/>
      <c r="H7" s="81"/>
      <c r="I7" s="81"/>
      <c r="J7" s="81"/>
    </row>
    <row r="8" spans="1:11" ht="11.25" customHeight="1">
      <c r="B8" s="110" t="s">
        <v>2</v>
      </c>
      <c r="C8" s="95" t="s">
        <v>3</v>
      </c>
      <c r="D8" s="95" t="s">
        <v>4</v>
      </c>
      <c r="E8" s="87" t="s">
        <v>5</v>
      </c>
      <c r="F8" s="89"/>
      <c r="G8" s="87" t="s">
        <v>6</v>
      </c>
      <c r="H8" s="89"/>
      <c r="I8" s="98" t="s">
        <v>7</v>
      </c>
      <c r="J8" s="95" t="s">
        <v>115</v>
      </c>
    </row>
    <row r="9" spans="1:11" ht="10.5" customHeight="1">
      <c r="B9" s="111"/>
      <c r="C9" s="96"/>
      <c r="D9" s="96"/>
      <c r="E9" s="202" t="s">
        <v>108</v>
      </c>
      <c r="F9" s="110" t="s">
        <v>0</v>
      </c>
      <c r="G9" s="87" t="s">
        <v>8</v>
      </c>
      <c r="H9" s="89"/>
      <c r="I9" s="199"/>
      <c r="J9" s="96"/>
    </row>
    <row r="10" spans="1:11" ht="12.75" customHeight="1">
      <c r="B10" s="111"/>
      <c r="C10" s="96"/>
      <c r="D10" s="96"/>
      <c r="E10" s="203"/>
      <c r="F10" s="111"/>
      <c r="G10" s="200" t="s">
        <v>108</v>
      </c>
      <c r="H10" s="95" t="s">
        <v>0</v>
      </c>
      <c r="I10" s="199"/>
      <c r="J10" s="96"/>
    </row>
    <row r="11" spans="1:11" ht="12.75" customHeight="1">
      <c r="B11" s="111"/>
      <c r="C11" s="96"/>
      <c r="D11" s="96"/>
      <c r="E11" s="203"/>
      <c r="F11" s="111"/>
      <c r="G11" s="201"/>
      <c r="H11" s="96"/>
      <c r="I11" s="199"/>
      <c r="J11" s="97"/>
    </row>
    <row r="12" spans="1:11" s="7" customFormat="1" ht="71.25" customHeight="1">
      <c r="B12" s="39">
        <v>1</v>
      </c>
      <c r="C12" s="66" t="s">
        <v>172</v>
      </c>
      <c r="D12" s="70" t="s">
        <v>131</v>
      </c>
      <c r="E12" s="71">
        <v>20</v>
      </c>
      <c r="F12" s="71">
        <v>20</v>
      </c>
      <c r="G12" s="36">
        <f>E12*K12</f>
        <v>44000</v>
      </c>
      <c r="H12" s="36">
        <f>F12*K12</f>
        <v>44000</v>
      </c>
      <c r="I12" s="25" t="s">
        <v>214</v>
      </c>
      <c r="J12" s="25" t="s">
        <v>214</v>
      </c>
      <c r="K12" s="69">
        <v>2200</v>
      </c>
    </row>
    <row r="13" spans="1:11" s="7" customFormat="1" ht="62.25" customHeight="1">
      <c r="B13" s="39">
        <v>2</v>
      </c>
      <c r="C13" s="67" t="s">
        <v>173</v>
      </c>
      <c r="D13" s="72" t="s">
        <v>128</v>
      </c>
      <c r="E13" s="71">
        <v>60</v>
      </c>
      <c r="F13" s="71">
        <v>60</v>
      </c>
      <c r="G13" s="36">
        <f t="shared" ref="G13:G76" si="0">E13*K13</f>
        <v>5400</v>
      </c>
      <c r="H13" s="36">
        <f t="shared" ref="H13:H76" si="1">F13*K13</f>
        <v>5400</v>
      </c>
      <c r="I13" s="25" t="s">
        <v>215</v>
      </c>
      <c r="J13" s="25" t="s">
        <v>215</v>
      </c>
      <c r="K13" s="69">
        <v>90</v>
      </c>
    </row>
    <row r="14" spans="1:11" s="7" customFormat="1" ht="62.25" customHeight="1">
      <c r="B14" s="39">
        <v>3</v>
      </c>
      <c r="C14" s="35" t="s">
        <v>174</v>
      </c>
      <c r="D14" s="72" t="s">
        <v>128</v>
      </c>
      <c r="E14" s="71">
        <v>30</v>
      </c>
      <c r="F14" s="71">
        <v>30</v>
      </c>
      <c r="G14" s="36">
        <f t="shared" si="0"/>
        <v>96000</v>
      </c>
      <c r="H14" s="36">
        <f t="shared" si="1"/>
        <v>96000</v>
      </c>
      <c r="I14" s="25" t="s">
        <v>216</v>
      </c>
      <c r="J14" s="25" t="s">
        <v>216</v>
      </c>
      <c r="K14" s="69">
        <v>3200</v>
      </c>
    </row>
    <row r="15" spans="1:11" s="7" customFormat="1" ht="62.25" customHeight="1">
      <c r="B15" s="39">
        <v>4</v>
      </c>
      <c r="C15" s="35" t="s">
        <v>175</v>
      </c>
      <c r="D15" s="72" t="s">
        <v>129</v>
      </c>
      <c r="E15" s="71">
        <v>1000</v>
      </c>
      <c r="F15" s="71">
        <v>1000</v>
      </c>
      <c r="G15" s="36">
        <f t="shared" si="0"/>
        <v>17000</v>
      </c>
      <c r="H15" s="36">
        <f t="shared" si="1"/>
        <v>17000</v>
      </c>
      <c r="I15" s="25" t="s">
        <v>217</v>
      </c>
      <c r="J15" s="25" t="s">
        <v>217</v>
      </c>
      <c r="K15" s="69">
        <v>17</v>
      </c>
    </row>
    <row r="16" spans="1:11" s="7" customFormat="1" ht="62.25" customHeight="1">
      <c r="B16" s="39">
        <v>5</v>
      </c>
      <c r="C16" s="35" t="s">
        <v>176</v>
      </c>
      <c r="D16" s="72" t="s">
        <v>129</v>
      </c>
      <c r="E16" s="71">
        <v>2000</v>
      </c>
      <c r="F16" s="71">
        <v>2000</v>
      </c>
      <c r="G16" s="36">
        <f t="shared" si="0"/>
        <v>170000</v>
      </c>
      <c r="H16" s="36">
        <f t="shared" si="1"/>
        <v>170000</v>
      </c>
      <c r="I16" s="25" t="s">
        <v>218</v>
      </c>
      <c r="J16" s="25" t="s">
        <v>218</v>
      </c>
      <c r="K16" s="69">
        <v>85</v>
      </c>
    </row>
    <row r="17" spans="2:11" s="7" customFormat="1" ht="62.25" customHeight="1">
      <c r="B17" s="39">
        <v>6</v>
      </c>
      <c r="C17" s="35" t="s">
        <v>177</v>
      </c>
      <c r="D17" s="72" t="s">
        <v>129</v>
      </c>
      <c r="E17" s="71">
        <v>300</v>
      </c>
      <c r="F17" s="71">
        <v>300</v>
      </c>
      <c r="G17" s="36">
        <f t="shared" si="0"/>
        <v>12000</v>
      </c>
      <c r="H17" s="36">
        <f t="shared" si="1"/>
        <v>12000</v>
      </c>
      <c r="I17" s="25" t="s">
        <v>219</v>
      </c>
      <c r="J17" s="25" t="s">
        <v>219</v>
      </c>
      <c r="K17" s="69">
        <v>40</v>
      </c>
    </row>
    <row r="18" spans="2:11" s="7" customFormat="1" ht="62.25" customHeight="1">
      <c r="B18" s="39">
        <v>7</v>
      </c>
      <c r="C18" s="35" t="s">
        <v>178</v>
      </c>
      <c r="D18" s="72" t="s">
        <v>129</v>
      </c>
      <c r="E18" s="71">
        <v>100</v>
      </c>
      <c r="F18" s="71">
        <v>100</v>
      </c>
      <c r="G18" s="36">
        <f t="shared" si="0"/>
        <v>2900</v>
      </c>
      <c r="H18" s="36">
        <f t="shared" si="1"/>
        <v>2900</v>
      </c>
      <c r="I18" s="25" t="s">
        <v>220</v>
      </c>
      <c r="J18" s="25" t="s">
        <v>220</v>
      </c>
      <c r="K18" s="69">
        <v>29</v>
      </c>
    </row>
    <row r="19" spans="2:11" s="7" customFormat="1" ht="62.25" customHeight="1">
      <c r="B19" s="39">
        <v>8</v>
      </c>
      <c r="C19" s="66" t="s">
        <v>172</v>
      </c>
      <c r="D19" s="72" t="s">
        <v>9</v>
      </c>
      <c r="E19" s="71">
        <v>30</v>
      </c>
      <c r="F19" s="71">
        <v>30</v>
      </c>
      <c r="G19" s="36">
        <f t="shared" si="0"/>
        <v>1800</v>
      </c>
      <c r="H19" s="36">
        <f t="shared" si="1"/>
        <v>1800</v>
      </c>
      <c r="I19" s="25" t="s">
        <v>221</v>
      </c>
      <c r="J19" s="25" t="s">
        <v>221</v>
      </c>
      <c r="K19" s="69">
        <v>60</v>
      </c>
    </row>
    <row r="20" spans="2:11" s="7" customFormat="1" ht="62.25" customHeight="1">
      <c r="B20" s="39">
        <v>9</v>
      </c>
      <c r="C20" s="66" t="s">
        <v>172</v>
      </c>
      <c r="D20" s="72" t="s">
        <v>131</v>
      </c>
      <c r="E20" s="71">
        <v>1000</v>
      </c>
      <c r="F20" s="71">
        <v>1000</v>
      </c>
      <c r="G20" s="36">
        <f t="shared" si="0"/>
        <v>250000</v>
      </c>
      <c r="H20" s="36">
        <f t="shared" si="1"/>
        <v>250000</v>
      </c>
      <c r="I20" s="25" t="s">
        <v>222</v>
      </c>
      <c r="J20" s="25" t="s">
        <v>222</v>
      </c>
      <c r="K20" s="69">
        <v>250</v>
      </c>
    </row>
    <row r="21" spans="2:11" s="7" customFormat="1" ht="62.25" customHeight="1">
      <c r="B21" s="39">
        <v>10</v>
      </c>
      <c r="C21" s="66" t="s">
        <v>172</v>
      </c>
      <c r="D21" s="72" t="s">
        <v>131</v>
      </c>
      <c r="E21" s="71">
        <v>300</v>
      </c>
      <c r="F21" s="71">
        <v>300</v>
      </c>
      <c r="G21" s="36">
        <f t="shared" si="0"/>
        <v>70500</v>
      </c>
      <c r="H21" s="36">
        <f t="shared" si="1"/>
        <v>70500</v>
      </c>
      <c r="I21" s="25" t="s">
        <v>223</v>
      </c>
      <c r="J21" s="25" t="s">
        <v>223</v>
      </c>
      <c r="K21" s="69">
        <v>235</v>
      </c>
    </row>
    <row r="22" spans="2:11" s="7" customFormat="1" ht="62.25" customHeight="1">
      <c r="B22" s="39">
        <v>11</v>
      </c>
      <c r="C22" s="35" t="s">
        <v>179</v>
      </c>
      <c r="D22" s="72" t="s">
        <v>129</v>
      </c>
      <c r="E22" s="71">
        <v>1800</v>
      </c>
      <c r="F22" s="71">
        <v>1800</v>
      </c>
      <c r="G22" s="36">
        <f t="shared" si="0"/>
        <v>2178</v>
      </c>
      <c r="H22" s="36">
        <f t="shared" si="1"/>
        <v>2178</v>
      </c>
      <c r="I22" s="25" t="s">
        <v>224</v>
      </c>
      <c r="J22" s="25" t="s">
        <v>224</v>
      </c>
      <c r="K22" s="69">
        <v>1.21</v>
      </c>
    </row>
    <row r="23" spans="2:11" s="7" customFormat="1" ht="62.25" customHeight="1">
      <c r="B23" s="39">
        <v>12</v>
      </c>
      <c r="C23" s="66" t="s">
        <v>172</v>
      </c>
      <c r="D23" s="72" t="s">
        <v>130</v>
      </c>
      <c r="E23" s="71">
        <v>500</v>
      </c>
      <c r="F23" s="71">
        <v>500</v>
      </c>
      <c r="G23" s="36">
        <f t="shared" si="0"/>
        <v>36500</v>
      </c>
      <c r="H23" s="36">
        <f t="shared" si="1"/>
        <v>36500</v>
      </c>
      <c r="I23" s="25" t="s">
        <v>225</v>
      </c>
      <c r="J23" s="25" t="s">
        <v>225</v>
      </c>
      <c r="K23" s="69">
        <v>73</v>
      </c>
    </row>
    <row r="24" spans="2:11" s="7" customFormat="1" ht="62.25" customHeight="1">
      <c r="B24" s="39">
        <v>13</v>
      </c>
      <c r="C24" s="35" t="s">
        <v>180</v>
      </c>
      <c r="D24" s="72" t="s">
        <v>129</v>
      </c>
      <c r="E24" s="71">
        <v>200</v>
      </c>
      <c r="F24" s="71">
        <v>200</v>
      </c>
      <c r="G24" s="36">
        <f t="shared" si="0"/>
        <v>3400</v>
      </c>
      <c r="H24" s="36">
        <f t="shared" si="1"/>
        <v>3400</v>
      </c>
      <c r="I24" s="25" t="s">
        <v>226</v>
      </c>
      <c r="J24" s="25" t="s">
        <v>226</v>
      </c>
      <c r="K24" s="69">
        <v>17</v>
      </c>
    </row>
    <row r="25" spans="2:11" s="7" customFormat="1" ht="62.25" customHeight="1">
      <c r="B25" s="39">
        <v>14</v>
      </c>
      <c r="C25" s="68" t="s">
        <v>293</v>
      </c>
      <c r="D25" s="72" t="s">
        <v>130</v>
      </c>
      <c r="E25" s="71">
        <v>500</v>
      </c>
      <c r="F25" s="71">
        <v>500</v>
      </c>
      <c r="G25" s="36">
        <f t="shared" si="0"/>
        <v>240000</v>
      </c>
      <c r="H25" s="36">
        <f t="shared" si="1"/>
        <v>240000</v>
      </c>
      <c r="I25" s="25" t="s">
        <v>292</v>
      </c>
      <c r="J25" s="25" t="s">
        <v>292</v>
      </c>
      <c r="K25" s="69">
        <v>480</v>
      </c>
    </row>
    <row r="26" spans="2:11" s="7" customFormat="1" ht="62.25" customHeight="1">
      <c r="B26" s="39">
        <v>15</v>
      </c>
      <c r="C26" s="35" t="s">
        <v>181</v>
      </c>
      <c r="D26" s="72" t="s">
        <v>130</v>
      </c>
      <c r="E26" s="71">
        <v>90</v>
      </c>
      <c r="F26" s="71">
        <v>90</v>
      </c>
      <c r="G26" s="36">
        <f t="shared" si="0"/>
        <v>13500</v>
      </c>
      <c r="H26" s="36">
        <f t="shared" si="1"/>
        <v>13500</v>
      </c>
      <c r="I26" s="25" t="s">
        <v>227</v>
      </c>
      <c r="J26" s="25" t="s">
        <v>227</v>
      </c>
      <c r="K26" s="69">
        <v>150</v>
      </c>
    </row>
    <row r="27" spans="2:11" s="7" customFormat="1" ht="62.25" customHeight="1">
      <c r="B27" s="39">
        <v>16</v>
      </c>
      <c r="C27" s="35" t="s">
        <v>182</v>
      </c>
      <c r="D27" s="72" t="s">
        <v>129</v>
      </c>
      <c r="E27" s="71">
        <v>1000</v>
      </c>
      <c r="F27" s="71">
        <v>1000</v>
      </c>
      <c r="G27" s="36">
        <f t="shared" si="0"/>
        <v>12000</v>
      </c>
      <c r="H27" s="36">
        <f t="shared" si="1"/>
        <v>12000</v>
      </c>
      <c r="I27" s="25" t="s">
        <v>228</v>
      </c>
      <c r="J27" s="25" t="s">
        <v>228</v>
      </c>
      <c r="K27" s="69">
        <v>12</v>
      </c>
    </row>
    <row r="28" spans="2:11" s="7" customFormat="1" ht="62.25" customHeight="1">
      <c r="B28" s="39">
        <v>17</v>
      </c>
      <c r="C28" s="35" t="s">
        <v>183</v>
      </c>
      <c r="D28" s="72" t="s">
        <v>130</v>
      </c>
      <c r="E28" s="71">
        <v>2000</v>
      </c>
      <c r="F28" s="71">
        <v>2000</v>
      </c>
      <c r="G28" s="36">
        <f t="shared" si="0"/>
        <v>50000</v>
      </c>
      <c r="H28" s="36">
        <f t="shared" si="1"/>
        <v>50000</v>
      </c>
      <c r="I28" s="25" t="s">
        <v>229</v>
      </c>
      <c r="J28" s="25" t="s">
        <v>229</v>
      </c>
      <c r="K28" s="69">
        <v>25</v>
      </c>
    </row>
    <row r="29" spans="2:11" s="7" customFormat="1" ht="62.25" customHeight="1">
      <c r="B29" s="39">
        <v>18</v>
      </c>
      <c r="C29" s="66" t="s">
        <v>172</v>
      </c>
      <c r="D29" s="72" t="s">
        <v>130</v>
      </c>
      <c r="E29" s="71">
        <v>600</v>
      </c>
      <c r="F29" s="71">
        <v>600</v>
      </c>
      <c r="G29" s="36">
        <f t="shared" si="0"/>
        <v>210000</v>
      </c>
      <c r="H29" s="36">
        <f t="shared" si="1"/>
        <v>210000</v>
      </c>
      <c r="I29" s="25" t="s">
        <v>230</v>
      </c>
      <c r="J29" s="25" t="s">
        <v>230</v>
      </c>
      <c r="K29" s="69">
        <v>350</v>
      </c>
    </row>
    <row r="30" spans="2:11" s="7" customFormat="1" ht="62.25" customHeight="1">
      <c r="B30" s="39">
        <v>19</v>
      </c>
      <c r="C30" s="35" t="s">
        <v>184</v>
      </c>
      <c r="D30" s="72" t="s">
        <v>131</v>
      </c>
      <c r="E30" s="71">
        <v>15</v>
      </c>
      <c r="F30" s="71">
        <v>15</v>
      </c>
      <c r="G30" s="36">
        <f t="shared" si="0"/>
        <v>6300</v>
      </c>
      <c r="H30" s="36">
        <f t="shared" si="1"/>
        <v>6300</v>
      </c>
      <c r="I30" s="25" t="s">
        <v>231</v>
      </c>
      <c r="J30" s="25" t="s">
        <v>231</v>
      </c>
      <c r="K30" s="69">
        <v>420</v>
      </c>
    </row>
    <row r="31" spans="2:11" s="7" customFormat="1" ht="62.25" customHeight="1">
      <c r="B31" s="39">
        <v>20</v>
      </c>
      <c r="C31" s="35" t="s">
        <v>185</v>
      </c>
      <c r="D31" s="72" t="s">
        <v>130</v>
      </c>
      <c r="E31" s="71">
        <v>500</v>
      </c>
      <c r="F31" s="71">
        <v>500</v>
      </c>
      <c r="G31" s="36">
        <f t="shared" si="0"/>
        <v>17500</v>
      </c>
      <c r="H31" s="36">
        <f t="shared" si="1"/>
        <v>17500</v>
      </c>
      <c r="I31" s="25" t="s">
        <v>232</v>
      </c>
      <c r="J31" s="25" t="s">
        <v>232</v>
      </c>
      <c r="K31" s="69">
        <v>35</v>
      </c>
    </row>
    <row r="32" spans="2:11" s="7" customFormat="1" ht="62.25" customHeight="1">
      <c r="B32" s="39">
        <v>21</v>
      </c>
      <c r="C32" s="35" t="s">
        <v>186</v>
      </c>
      <c r="D32" s="72" t="s">
        <v>131</v>
      </c>
      <c r="E32" s="71">
        <v>200</v>
      </c>
      <c r="F32" s="71">
        <v>200</v>
      </c>
      <c r="G32" s="36">
        <f t="shared" si="0"/>
        <v>70000</v>
      </c>
      <c r="H32" s="36">
        <f t="shared" si="1"/>
        <v>70000</v>
      </c>
      <c r="I32" s="25" t="s">
        <v>126</v>
      </c>
      <c r="J32" s="25" t="s">
        <v>126</v>
      </c>
      <c r="K32" s="69">
        <v>350</v>
      </c>
    </row>
    <row r="33" spans="2:11" s="7" customFormat="1" ht="62.25" customHeight="1">
      <c r="B33" s="39">
        <v>22</v>
      </c>
      <c r="C33" s="35" t="s">
        <v>187</v>
      </c>
      <c r="D33" s="72" t="s">
        <v>131</v>
      </c>
      <c r="E33" s="71">
        <v>150</v>
      </c>
      <c r="F33" s="71">
        <v>150</v>
      </c>
      <c r="G33" s="36">
        <f t="shared" si="0"/>
        <v>69000</v>
      </c>
      <c r="H33" s="36">
        <f t="shared" si="1"/>
        <v>69000</v>
      </c>
      <c r="I33" s="25" t="s">
        <v>233</v>
      </c>
      <c r="J33" s="25" t="s">
        <v>233</v>
      </c>
      <c r="K33" s="69">
        <v>460</v>
      </c>
    </row>
    <row r="34" spans="2:11" s="7" customFormat="1" ht="62.25" customHeight="1">
      <c r="B34" s="39">
        <v>23</v>
      </c>
      <c r="C34" s="35" t="s">
        <v>188</v>
      </c>
      <c r="D34" s="72" t="s">
        <v>128</v>
      </c>
      <c r="E34" s="71">
        <v>1000</v>
      </c>
      <c r="F34" s="71">
        <v>1000</v>
      </c>
      <c r="G34" s="36">
        <f t="shared" si="0"/>
        <v>250000</v>
      </c>
      <c r="H34" s="36">
        <f t="shared" si="1"/>
        <v>250000</v>
      </c>
      <c r="I34" s="25" t="s">
        <v>234</v>
      </c>
      <c r="J34" s="25" t="s">
        <v>234</v>
      </c>
      <c r="K34" s="69">
        <v>250</v>
      </c>
    </row>
    <row r="35" spans="2:11" s="7" customFormat="1" ht="62.25" customHeight="1">
      <c r="B35" s="39">
        <v>24</v>
      </c>
      <c r="C35" s="35" t="s">
        <v>189</v>
      </c>
      <c r="D35" s="72" t="s">
        <v>129</v>
      </c>
      <c r="E35" s="71">
        <v>1500</v>
      </c>
      <c r="F35" s="71">
        <v>1500</v>
      </c>
      <c r="G35" s="36">
        <f t="shared" si="0"/>
        <v>43500</v>
      </c>
      <c r="H35" s="36">
        <f t="shared" si="1"/>
        <v>43500</v>
      </c>
      <c r="I35" s="25" t="s">
        <v>235</v>
      </c>
      <c r="J35" s="25" t="s">
        <v>235</v>
      </c>
      <c r="K35" s="69">
        <v>29</v>
      </c>
    </row>
    <row r="36" spans="2:11" s="7" customFormat="1" ht="62.25" customHeight="1">
      <c r="B36" s="39">
        <v>25</v>
      </c>
      <c r="C36" s="35" t="s">
        <v>190</v>
      </c>
      <c r="D36" s="72" t="s">
        <v>130</v>
      </c>
      <c r="E36" s="71">
        <v>2000</v>
      </c>
      <c r="F36" s="71">
        <v>2000</v>
      </c>
      <c r="G36" s="36">
        <f t="shared" si="0"/>
        <v>70000</v>
      </c>
      <c r="H36" s="36">
        <f t="shared" si="1"/>
        <v>70000</v>
      </c>
      <c r="I36" s="25" t="s">
        <v>236</v>
      </c>
      <c r="J36" s="25" t="s">
        <v>236</v>
      </c>
      <c r="K36" s="69">
        <v>35</v>
      </c>
    </row>
    <row r="37" spans="2:11" s="7" customFormat="1" ht="62.25" customHeight="1">
      <c r="B37" s="39">
        <v>26</v>
      </c>
      <c r="C37" s="35" t="s">
        <v>191</v>
      </c>
      <c r="D37" s="72" t="s">
        <v>130</v>
      </c>
      <c r="E37" s="71">
        <v>500</v>
      </c>
      <c r="F37" s="71">
        <v>500</v>
      </c>
      <c r="G37" s="36">
        <f t="shared" si="0"/>
        <v>35000</v>
      </c>
      <c r="H37" s="36">
        <f t="shared" si="1"/>
        <v>35000</v>
      </c>
      <c r="I37" s="25" t="s">
        <v>237</v>
      </c>
      <c r="J37" s="25" t="s">
        <v>237</v>
      </c>
      <c r="K37" s="69">
        <v>70</v>
      </c>
    </row>
    <row r="38" spans="2:11" s="7" customFormat="1" ht="62.25" customHeight="1">
      <c r="B38" s="39">
        <v>27</v>
      </c>
      <c r="C38" s="35" t="s">
        <v>192</v>
      </c>
      <c r="D38" s="72" t="s">
        <v>131</v>
      </c>
      <c r="E38" s="71">
        <v>1000</v>
      </c>
      <c r="F38" s="71">
        <v>1000</v>
      </c>
      <c r="G38" s="36">
        <f t="shared" si="0"/>
        <v>250000</v>
      </c>
      <c r="H38" s="36">
        <f t="shared" si="1"/>
        <v>250000</v>
      </c>
      <c r="I38" s="25" t="s">
        <v>238</v>
      </c>
      <c r="J38" s="25" t="s">
        <v>238</v>
      </c>
      <c r="K38" s="69">
        <v>250</v>
      </c>
    </row>
    <row r="39" spans="2:11" s="14" customFormat="1" ht="62.25" customHeight="1">
      <c r="B39" s="39">
        <v>28</v>
      </c>
      <c r="C39" s="35" t="s">
        <v>192</v>
      </c>
      <c r="D39" s="72" t="s">
        <v>131</v>
      </c>
      <c r="E39" s="71">
        <v>1000</v>
      </c>
      <c r="F39" s="71">
        <v>1000</v>
      </c>
      <c r="G39" s="36">
        <f t="shared" si="0"/>
        <v>230000</v>
      </c>
      <c r="H39" s="36">
        <f t="shared" si="1"/>
        <v>230000</v>
      </c>
      <c r="I39" s="25" t="s">
        <v>239</v>
      </c>
      <c r="J39" s="25" t="s">
        <v>239</v>
      </c>
      <c r="K39" s="69">
        <v>230</v>
      </c>
    </row>
    <row r="40" spans="2:11" s="7" customFormat="1" ht="62.25" customHeight="1">
      <c r="B40" s="39">
        <v>29</v>
      </c>
      <c r="C40" s="35" t="s">
        <v>193</v>
      </c>
      <c r="D40" s="72" t="s">
        <v>280</v>
      </c>
      <c r="E40" s="71">
        <v>30</v>
      </c>
      <c r="F40" s="71">
        <v>30</v>
      </c>
      <c r="G40" s="36">
        <f t="shared" si="0"/>
        <v>36000</v>
      </c>
      <c r="H40" s="36">
        <f t="shared" si="1"/>
        <v>36000</v>
      </c>
      <c r="I40" s="25" t="s">
        <v>240</v>
      </c>
      <c r="J40" s="25" t="s">
        <v>240</v>
      </c>
      <c r="K40" s="69">
        <v>1200</v>
      </c>
    </row>
    <row r="41" spans="2:11" s="7" customFormat="1" ht="59.25" customHeight="1">
      <c r="B41" s="39">
        <v>30</v>
      </c>
      <c r="C41" s="35" t="s">
        <v>193</v>
      </c>
      <c r="D41" s="72" t="s">
        <v>131</v>
      </c>
      <c r="E41" s="71">
        <v>600</v>
      </c>
      <c r="F41" s="71">
        <v>600</v>
      </c>
      <c r="G41" s="36">
        <f t="shared" si="0"/>
        <v>150000</v>
      </c>
      <c r="H41" s="36">
        <f t="shared" si="1"/>
        <v>150000</v>
      </c>
      <c r="I41" s="25" t="s">
        <v>241</v>
      </c>
      <c r="J41" s="25" t="s">
        <v>241</v>
      </c>
      <c r="K41" s="69">
        <v>250</v>
      </c>
    </row>
    <row r="42" spans="2:11" s="7" customFormat="1" ht="58.5" customHeight="1">
      <c r="B42" s="39">
        <v>31</v>
      </c>
      <c r="C42" s="35" t="s">
        <v>193</v>
      </c>
      <c r="D42" s="72" t="s">
        <v>131</v>
      </c>
      <c r="E42" s="71">
        <v>1000</v>
      </c>
      <c r="F42" s="71">
        <v>1000</v>
      </c>
      <c r="G42" s="36">
        <f t="shared" si="0"/>
        <v>230000</v>
      </c>
      <c r="H42" s="36">
        <f t="shared" si="1"/>
        <v>230000</v>
      </c>
      <c r="I42" s="25" t="s">
        <v>242</v>
      </c>
      <c r="J42" s="25" t="s">
        <v>242</v>
      </c>
      <c r="K42" s="69">
        <v>230</v>
      </c>
    </row>
    <row r="43" spans="2:11" s="7" customFormat="1" ht="58.5" customHeight="1">
      <c r="B43" s="39">
        <v>32</v>
      </c>
      <c r="C43" s="35" t="s">
        <v>193</v>
      </c>
      <c r="D43" s="72" t="s">
        <v>131</v>
      </c>
      <c r="E43" s="71">
        <v>100</v>
      </c>
      <c r="F43" s="71">
        <v>100</v>
      </c>
      <c r="G43" s="36">
        <f t="shared" si="0"/>
        <v>22000</v>
      </c>
      <c r="H43" s="36">
        <f t="shared" si="1"/>
        <v>22000</v>
      </c>
      <c r="I43" s="25" t="s">
        <v>243</v>
      </c>
      <c r="J43" s="25" t="s">
        <v>243</v>
      </c>
      <c r="K43" s="69">
        <v>220</v>
      </c>
    </row>
    <row r="44" spans="2:11" s="7" customFormat="1" ht="62.25" customHeight="1">
      <c r="B44" s="39">
        <v>33</v>
      </c>
      <c r="C44" s="35" t="s">
        <v>194</v>
      </c>
      <c r="D44" s="72" t="s">
        <v>129</v>
      </c>
      <c r="E44" s="71">
        <v>2500</v>
      </c>
      <c r="F44" s="71">
        <v>2500</v>
      </c>
      <c r="G44" s="36">
        <f t="shared" si="0"/>
        <v>62500</v>
      </c>
      <c r="H44" s="36">
        <f t="shared" si="1"/>
        <v>62500</v>
      </c>
      <c r="I44" s="25" t="s">
        <v>244</v>
      </c>
      <c r="J44" s="25" t="s">
        <v>244</v>
      </c>
      <c r="K44" s="69">
        <v>25</v>
      </c>
    </row>
    <row r="45" spans="2:11" s="7" customFormat="1" ht="62.25" customHeight="1">
      <c r="B45" s="39">
        <v>34</v>
      </c>
      <c r="C45" s="35" t="s">
        <v>195</v>
      </c>
      <c r="D45" s="72" t="s">
        <v>130</v>
      </c>
      <c r="E45" s="71">
        <v>50</v>
      </c>
      <c r="F45" s="71">
        <v>50</v>
      </c>
      <c r="G45" s="36">
        <f t="shared" si="0"/>
        <v>63500</v>
      </c>
      <c r="H45" s="36">
        <f t="shared" si="1"/>
        <v>63500</v>
      </c>
      <c r="I45" s="25" t="s">
        <v>245</v>
      </c>
      <c r="J45" s="25" t="s">
        <v>245</v>
      </c>
      <c r="K45" s="69">
        <v>1270</v>
      </c>
    </row>
    <row r="46" spans="2:11" s="7" customFormat="1" ht="62.25" customHeight="1">
      <c r="B46" s="39">
        <v>35</v>
      </c>
      <c r="C46" s="35" t="s">
        <v>196</v>
      </c>
      <c r="D46" s="72" t="s">
        <v>131</v>
      </c>
      <c r="E46" s="71">
        <v>100</v>
      </c>
      <c r="F46" s="71">
        <v>100</v>
      </c>
      <c r="G46" s="36">
        <f t="shared" si="0"/>
        <v>25000</v>
      </c>
      <c r="H46" s="36">
        <f t="shared" si="1"/>
        <v>25000</v>
      </c>
      <c r="I46" s="25" t="s">
        <v>246</v>
      </c>
      <c r="J46" s="25" t="s">
        <v>246</v>
      </c>
      <c r="K46" s="69">
        <v>250</v>
      </c>
    </row>
    <row r="47" spans="2:11" s="7" customFormat="1" ht="56.25" customHeight="1">
      <c r="B47" s="39">
        <v>36</v>
      </c>
      <c r="C47" s="35" t="s">
        <v>197</v>
      </c>
      <c r="D47" s="72" t="s">
        <v>130</v>
      </c>
      <c r="E47" s="71">
        <v>1000</v>
      </c>
      <c r="F47" s="71">
        <v>1000</v>
      </c>
      <c r="G47" s="36">
        <f t="shared" si="0"/>
        <v>12000</v>
      </c>
      <c r="H47" s="36">
        <f t="shared" si="1"/>
        <v>12000</v>
      </c>
      <c r="I47" s="25" t="s">
        <v>247</v>
      </c>
      <c r="J47" s="25" t="s">
        <v>247</v>
      </c>
      <c r="K47" s="69">
        <v>12</v>
      </c>
    </row>
    <row r="48" spans="2:11" s="7" customFormat="1" ht="52.5" customHeight="1">
      <c r="B48" s="39">
        <v>37</v>
      </c>
      <c r="C48" s="35" t="s">
        <v>198</v>
      </c>
      <c r="D48" s="72" t="s">
        <v>130</v>
      </c>
      <c r="E48" s="71">
        <v>1000</v>
      </c>
      <c r="F48" s="71">
        <v>1000</v>
      </c>
      <c r="G48" s="36">
        <f t="shared" si="0"/>
        <v>25000</v>
      </c>
      <c r="H48" s="36">
        <f t="shared" si="1"/>
        <v>25000</v>
      </c>
      <c r="I48" s="25" t="s">
        <v>248</v>
      </c>
      <c r="J48" s="25" t="s">
        <v>248</v>
      </c>
      <c r="K48" s="69">
        <v>25</v>
      </c>
    </row>
    <row r="49" spans="2:11" s="7" customFormat="1" ht="51.75" customHeight="1">
      <c r="B49" s="39">
        <v>38</v>
      </c>
      <c r="C49" s="35" t="s">
        <v>198</v>
      </c>
      <c r="D49" s="72" t="s">
        <v>130</v>
      </c>
      <c r="E49" s="71">
        <v>1000</v>
      </c>
      <c r="F49" s="71">
        <v>1000</v>
      </c>
      <c r="G49" s="36">
        <f t="shared" si="0"/>
        <v>25000</v>
      </c>
      <c r="H49" s="36">
        <f t="shared" si="1"/>
        <v>25000</v>
      </c>
      <c r="I49" s="25" t="s">
        <v>249</v>
      </c>
      <c r="J49" s="25" t="s">
        <v>249</v>
      </c>
      <c r="K49" s="69">
        <v>25</v>
      </c>
    </row>
    <row r="50" spans="2:11" s="7" customFormat="1" ht="62.25" customHeight="1">
      <c r="B50" s="39">
        <v>39</v>
      </c>
      <c r="C50" s="66" t="s">
        <v>172</v>
      </c>
      <c r="D50" s="72" t="s">
        <v>131</v>
      </c>
      <c r="E50" s="71">
        <v>70</v>
      </c>
      <c r="F50" s="71">
        <v>70</v>
      </c>
      <c r="G50" s="36">
        <f t="shared" si="0"/>
        <v>36400</v>
      </c>
      <c r="H50" s="36">
        <f t="shared" si="1"/>
        <v>36400</v>
      </c>
      <c r="I50" s="25" t="s">
        <v>250</v>
      </c>
      <c r="J50" s="25" t="s">
        <v>250</v>
      </c>
      <c r="K50" s="69">
        <v>520</v>
      </c>
    </row>
    <row r="51" spans="2:11" s="7" customFormat="1" ht="89.25" customHeight="1">
      <c r="B51" s="39">
        <v>40</v>
      </c>
      <c r="C51" s="35" t="s">
        <v>199</v>
      </c>
      <c r="D51" s="72" t="s">
        <v>131</v>
      </c>
      <c r="E51" s="71">
        <v>300</v>
      </c>
      <c r="F51" s="71">
        <v>300</v>
      </c>
      <c r="G51" s="36">
        <f t="shared" si="0"/>
        <v>210000</v>
      </c>
      <c r="H51" s="36">
        <f t="shared" si="1"/>
        <v>210000</v>
      </c>
      <c r="I51" s="25" t="s">
        <v>251</v>
      </c>
      <c r="J51" s="25" t="s">
        <v>251</v>
      </c>
      <c r="K51" s="69">
        <v>700</v>
      </c>
    </row>
    <row r="52" spans="2:11" s="7" customFormat="1" ht="62.25" customHeight="1">
      <c r="B52" s="39">
        <v>41</v>
      </c>
      <c r="C52" s="35" t="s">
        <v>200</v>
      </c>
      <c r="D52" s="72" t="s">
        <v>129</v>
      </c>
      <c r="E52" s="71">
        <v>3000</v>
      </c>
      <c r="F52" s="71">
        <v>3000</v>
      </c>
      <c r="G52" s="36">
        <f t="shared" si="0"/>
        <v>18000</v>
      </c>
      <c r="H52" s="36">
        <f t="shared" si="1"/>
        <v>18000</v>
      </c>
      <c r="I52" s="25" t="s">
        <v>252</v>
      </c>
      <c r="J52" s="25" t="s">
        <v>252</v>
      </c>
      <c r="K52" s="69">
        <v>6</v>
      </c>
    </row>
    <row r="53" spans="2:11" s="7" customFormat="1" ht="62.25" customHeight="1">
      <c r="B53" s="39">
        <v>42</v>
      </c>
      <c r="C53" s="35" t="s">
        <v>201</v>
      </c>
      <c r="D53" s="72" t="s">
        <v>130</v>
      </c>
      <c r="E53" s="71">
        <v>50</v>
      </c>
      <c r="F53" s="71">
        <v>50</v>
      </c>
      <c r="G53" s="36">
        <f t="shared" si="0"/>
        <v>35000</v>
      </c>
      <c r="H53" s="36">
        <f t="shared" si="1"/>
        <v>35000</v>
      </c>
      <c r="I53" s="25" t="s">
        <v>253</v>
      </c>
      <c r="J53" s="25" t="s">
        <v>253</v>
      </c>
      <c r="K53" s="69">
        <v>700</v>
      </c>
    </row>
    <row r="54" spans="2:11" s="7" customFormat="1" ht="62.25" customHeight="1">
      <c r="B54" s="39">
        <v>43</v>
      </c>
      <c r="C54" s="35" t="s">
        <v>202</v>
      </c>
      <c r="D54" s="72" t="s">
        <v>129</v>
      </c>
      <c r="E54" s="71">
        <v>3000</v>
      </c>
      <c r="F54" s="71">
        <v>3000</v>
      </c>
      <c r="G54" s="36">
        <f t="shared" si="0"/>
        <v>60000</v>
      </c>
      <c r="H54" s="36">
        <f t="shared" si="1"/>
        <v>60000</v>
      </c>
      <c r="I54" s="25" t="s">
        <v>254</v>
      </c>
      <c r="J54" s="25" t="s">
        <v>254</v>
      </c>
      <c r="K54" s="69">
        <v>20</v>
      </c>
    </row>
    <row r="55" spans="2:11" s="7" customFormat="1" ht="62.25" customHeight="1">
      <c r="B55" s="39">
        <v>44</v>
      </c>
      <c r="C55" s="35" t="s">
        <v>202</v>
      </c>
      <c r="D55" s="72" t="s">
        <v>130</v>
      </c>
      <c r="E55" s="71">
        <v>2000</v>
      </c>
      <c r="F55" s="71">
        <v>2000</v>
      </c>
      <c r="G55" s="36">
        <f t="shared" si="0"/>
        <v>190000</v>
      </c>
      <c r="H55" s="36">
        <f t="shared" si="1"/>
        <v>190000</v>
      </c>
      <c r="I55" s="25" t="s">
        <v>255</v>
      </c>
      <c r="J55" s="25" t="s">
        <v>255</v>
      </c>
      <c r="K55" s="69">
        <v>95</v>
      </c>
    </row>
    <row r="56" spans="2:11" s="7" customFormat="1" ht="58.5" customHeight="1">
      <c r="B56" s="39">
        <v>45</v>
      </c>
      <c r="C56" s="66" t="s">
        <v>172</v>
      </c>
      <c r="D56" s="72" t="s">
        <v>129</v>
      </c>
      <c r="E56" s="71">
        <v>1000</v>
      </c>
      <c r="F56" s="71">
        <v>1000</v>
      </c>
      <c r="G56" s="36">
        <f t="shared" si="0"/>
        <v>190000</v>
      </c>
      <c r="H56" s="36">
        <f t="shared" si="1"/>
        <v>190000</v>
      </c>
      <c r="I56" s="25" t="s">
        <v>256</v>
      </c>
      <c r="J56" s="25" t="s">
        <v>256</v>
      </c>
      <c r="K56" s="69">
        <v>190</v>
      </c>
    </row>
    <row r="57" spans="2:11" s="7" customFormat="1" ht="58.5" customHeight="1">
      <c r="B57" s="39">
        <v>46</v>
      </c>
      <c r="C57" s="35" t="s">
        <v>203</v>
      </c>
      <c r="D57" s="72" t="s">
        <v>128</v>
      </c>
      <c r="E57" s="71">
        <v>30</v>
      </c>
      <c r="F57" s="71">
        <v>30</v>
      </c>
      <c r="G57" s="36">
        <f t="shared" si="0"/>
        <v>51000</v>
      </c>
      <c r="H57" s="36">
        <f t="shared" si="1"/>
        <v>51000</v>
      </c>
      <c r="I57" s="25" t="s">
        <v>257</v>
      </c>
      <c r="J57" s="25" t="s">
        <v>257</v>
      </c>
      <c r="K57" s="69">
        <v>1700</v>
      </c>
    </row>
    <row r="58" spans="2:11" s="7" customFormat="1" ht="59.25" customHeight="1">
      <c r="B58" s="39">
        <v>47</v>
      </c>
      <c r="C58" s="35" t="s">
        <v>204</v>
      </c>
      <c r="D58" s="72" t="s">
        <v>128</v>
      </c>
      <c r="E58" s="71">
        <v>30</v>
      </c>
      <c r="F58" s="71">
        <v>30</v>
      </c>
      <c r="G58" s="36">
        <f t="shared" si="0"/>
        <v>10500</v>
      </c>
      <c r="H58" s="36">
        <f t="shared" si="1"/>
        <v>10500</v>
      </c>
      <c r="I58" s="25" t="s">
        <v>258</v>
      </c>
      <c r="J58" s="25" t="s">
        <v>258</v>
      </c>
      <c r="K58" s="69">
        <v>350</v>
      </c>
    </row>
    <row r="59" spans="2:11" s="7" customFormat="1" ht="60" customHeight="1">
      <c r="B59" s="39">
        <v>48</v>
      </c>
      <c r="C59" s="35" t="s">
        <v>205</v>
      </c>
      <c r="D59" s="72" t="s">
        <v>131</v>
      </c>
      <c r="E59" s="71">
        <v>30</v>
      </c>
      <c r="F59" s="71">
        <v>30</v>
      </c>
      <c r="G59" s="36">
        <f t="shared" si="0"/>
        <v>11100</v>
      </c>
      <c r="H59" s="36">
        <f t="shared" si="1"/>
        <v>11100</v>
      </c>
      <c r="I59" s="25" t="s">
        <v>259</v>
      </c>
      <c r="J59" s="25" t="s">
        <v>259</v>
      </c>
      <c r="K59" s="69">
        <v>370</v>
      </c>
    </row>
    <row r="60" spans="2:11" s="7" customFormat="1" ht="55.5" customHeight="1">
      <c r="B60" s="39">
        <v>49</v>
      </c>
      <c r="C60" s="35" t="s">
        <v>206</v>
      </c>
      <c r="D60" s="72" t="s">
        <v>130</v>
      </c>
      <c r="E60" s="71">
        <v>3000</v>
      </c>
      <c r="F60" s="71">
        <v>3000</v>
      </c>
      <c r="G60" s="36">
        <f t="shared" si="0"/>
        <v>75000</v>
      </c>
      <c r="H60" s="36">
        <f t="shared" si="1"/>
        <v>75000</v>
      </c>
      <c r="I60" s="25" t="s">
        <v>260</v>
      </c>
      <c r="J60" s="25" t="s">
        <v>260</v>
      </c>
      <c r="K60" s="69">
        <v>25</v>
      </c>
    </row>
    <row r="61" spans="2:11" s="7" customFormat="1" ht="53.25" customHeight="1">
      <c r="B61" s="39">
        <v>50</v>
      </c>
      <c r="C61" s="35" t="s">
        <v>207</v>
      </c>
      <c r="D61" s="72" t="s">
        <v>128</v>
      </c>
      <c r="E61" s="71">
        <v>70</v>
      </c>
      <c r="F61" s="71">
        <v>70</v>
      </c>
      <c r="G61" s="36">
        <f t="shared" si="0"/>
        <v>32200</v>
      </c>
      <c r="H61" s="36">
        <f t="shared" si="1"/>
        <v>32200</v>
      </c>
      <c r="I61" s="25" t="s">
        <v>261</v>
      </c>
      <c r="J61" s="25" t="s">
        <v>261</v>
      </c>
      <c r="K61" s="69">
        <v>460</v>
      </c>
    </row>
    <row r="62" spans="2:11" s="7" customFormat="1" ht="62.25" customHeight="1">
      <c r="B62" s="39">
        <v>51</v>
      </c>
      <c r="C62" s="35" t="s">
        <v>208</v>
      </c>
      <c r="D62" s="72" t="s">
        <v>128</v>
      </c>
      <c r="E62" s="71">
        <v>160</v>
      </c>
      <c r="F62" s="71">
        <v>160</v>
      </c>
      <c r="G62" s="36">
        <f t="shared" si="0"/>
        <v>139200</v>
      </c>
      <c r="H62" s="36">
        <f t="shared" si="1"/>
        <v>139200</v>
      </c>
      <c r="I62" s="25" t="s">
        <v>262</v>
      </c>
      <c r="J62" s="25" t="s">
        <v>262</v>
      </c>
      <c r="K62" s="69">
        <v>870</v>
      </c>
    </row>
    <row r="63" spans="2:11" s="7" customFormat="1" ht="60" customHeight="1">
      <c r="B63" s="39">
        <v>52</v>
      </c>
      <c r="C63" s="35" t="s">
        <v>209</v>
      </c>
      <c r="D63" s="72" t="s">
        <v>128</v>
      </c>
      <c r="E63" s="71">
        <v>20</v>
      </c>
      <c r="F63" s="71">
        <v>20</v>
      </c>
      <c r="G63" s="36">
        <f t="shared" si="0"/>
        <v>56000</v>
      </c>
      <c r="H63" s="36">
        <f t="shared" si="1"/>
        <v>56000</v>
      </c>
      <c r="I63" s="25" t="s">
        <v>263</v>
      </c>
      <c r="J63" s="25" t="s">
        <v>263</v>
      </c>
      <c r="K63" s="69">
        <v>2800</v>
      </c>
    </row>
    <row r="64" spans="2:11" s="7" customFormat="1" ht="62.25" customHeight="1">
      <c r="B64" s="39">
        <v>53</v>
      </c>
      <c r="C64" s="35" t="s">
        <v>211</v>
      </c>
      <c r="D64" s="72" t="s">
        <v>9</v>
      </c>
      <c r="E64" s="71">
        <v>20</v>
      </c>
      <c r="F64" s="71">
        <v>20</v>
      </c>
      <c r="G64" s="36">
        <f t="shared" si="0"/>
        <v>4000</v>
      </c>
      <c r="H64" s="36">
        <f t="shared" si="1"/>
        <v>4000</v>
      </c>
      <c r="I64" s="25" t="s">
        <v>264</v>
      </c>
      <c r="J64" s="25" t="s">
        <v>264</v>
      </c>
      <c r="K64" s="69">
        <v>200</v>
      </c>
    </row>
    <row r="65" spans="2:11" s="7" customFormat="1" ht="56.25" customHeight="1">
      <c r="B65" s="39">
        <v>54</v>
      </c>
      <c r="C65" s="35" t="s">
        <v>212</v>
      </c>
      <c r="D65" s="72" t="s">
        <v>9</v>
      </c>
      <c r="E65" s="71">
        <v>120</v>
      </c>
      <c r="F65" s="71">
        <v>120</v>
      </c>
      <c r="G65" s="36">
        <f t="shared" si="0"/>
        <v>144000</v>
      </c>
      <c r="H65" s="36">
        <f t="shared" si="1"/>
        <v>144000</v>
      </c>
      <c r="I65" s="25" t="s">
        <v>265</v>
      </c>
      <c r="J65" s="25" t="s">
        <v>265</v>
      </c>
      <c r="K65" s="69">
        <v>1200</v>
      </c>
    </row>
    <row r="66" spans="2:11" s="7" customFormat="1" ht="59.25" customHeight="1">
      <c r="B66" s="39">
        <v>55</v>
      </c>
      <c r="C66" s="35" t="s">
        <v>213</v>
      </c>
      <c r="D66" s="72" t="s">
        <v>132</v>
      </c>
      <c r="E66" s="71">
        <v>2</v>
      </c>
      <c r="F66" s="71">
        <v>2</v>
      </c>
      <c r="G66" s="36">
        <f t="shared" si="0"/>
        <v>15000</v>
      </c>
      <c r="H66" s="36">
        <f t="shared" si="1"/>
        <v>15000</v>
      </c>
      <c r="I66" s="25" t="s">
        <v>266</v>
      </c>
      <c r="J66" s="25" t="s">
        <v>266</v>
      </c>
      <c r="K66" s="69">
        <v>7500</v>
      </c>
    </row>
    <row r="67" spans="2:11" s="7" customFormat="1" ht="58.5" customHeight="1">
      <c r="B67" s="39">
        <v>56</v>
      </c>
      <c r="C67" s="35" t="s">
        <v>213</v>
      </c>
      <c r="D67" s="72" t="s">
        <v>131</v>
      </c>
      <c r="E67" s="71">
        <v>1</v>
      </c>
      <c r="F67" s="71">
        <v>1</v>
      </c>
      <c r="G67" s="36">
        <f t="shared" si="0"/>
        <v>20000</v>
      </c>
      <c r="H67" s="36">
        <f t="shared" si="1"/>
        <v>20000</v>
      </c>
      <c r="I67" s="25" t="s">
        <v>267</v>
      </c>
      <c r="J67" s="25" t="s">
        <v>267</v>
      </c>
      <c r="K67" s="69">
        <v>20000</v>
      </c>
    </row>
    <row r="68" spans="2:11" s="7" customFormat="1" ht="58.5" customHeight="1">
      <c r="B68" s="39">
        <v>57</v>
      </c>
      <c r="C68" s="35" t="s">
        <v>213</v>
      </c>
      <c r="D68" s="72" t="s">
        <v>131</v>
      </c>
      <c r="E68" s="71">
        <v>2</v>
      </c>
      <c r="F68" s="71">
        <v>2</v>
      </c>
      <c r="G68" s="36">
        <f t="shared" si="0"/>
        <v>7600</v>
      </c>
      <c r="H68" s="36">
        <f t="shared" si="1"/>
        <v>7600</v>
      </c>
      <c r="I68" s="25" t="s">
        <v>268</v>
      </c>
      <c r="J68" s="25" t="s">
        <v>268</v>
      </c>
      <c r="K68" s="69">
        <v>3800</v>
      </c>
    </row>
    <row r="69" spans="2:11" s="7" customFormat="1" ht="62.25" customHeight="1">
      <c r="B69" s="39">
        <v>58</v>
      </c>
      <c r="C69" s="35" t="s">
        <v>213</v>
      </c>
      <c r="D69" s="72" t="s">
        <v>132</v>
      </c>
      <c r="E69" s="71">
        <v>1</v>
      </c>
      <c r="F69" s="71">
        <v>1</v>
      </c>
      <c r="G69" s="36">
        <f t="shared" si="0"/>
        <v>23000</v>
      </c>
      <c r="H69" s="36">
        <f t="shared" si="1"/>
        <v>23000</v>
      </c>
      <c r="I69" s="25" t="s">
        <v>269</v>
      </c>
      <c r="J69" s="25" t="s">
        <v>269</v>
      </c>
      <c r="K69" s="69">
        <v>23000</v>
      </c>
    </row>
    <row r="70" spans="2:11" s="7" customFormat="1" ht="57.75" customHeight="1">
      <c r="B70" s="39">
        <v>59</v>
      </c>
      <c r="C70" s="35" t="s">
        <v>213</v>
      </c>
      <c r="D70" s="72" t="s">
        <v>132</v>
      </c>
      <c r="E70" s="71">
        <v>1</v>
      </c>
      <c r="F70" s="71">
        <v>1</v>
      </c>
      <c r="G70" s="36">
        <f t="shared" si="0"/>
        <v>50000</v>
      </c>
      <c r="H70" s="36">
        <f t="shared" si="1"/>
        <v>50000</v>
      </c>
      <c r="I70" s="25" t="s">
        <v>270</v>
      </c>
      <c r="J70" s="25" t="s">
        <v>270</v>
      </c>
      <c r="K70" s="69">
        <v>50000</v>
      </c>
    </row>
    <row r="71" spans="2:11" s="7" customFormat="1" ht="58.5" customHeight="1">
      <c r="B71" s="39">
        <v>60</v>
      </c>
      <c r="C71" s="35" t="s">
        <v>213</v>
      </c>
      <c r="D71" s="72" t="s">
        <v>133</v>
      </c>
      <c r="E71" s="71">
        <v>5</v>
      </c>
      <c r="F71" s="71">
        <v>5</v>
      </c>
      <c r="G71" s="36">
        <f t="shared" si="0"/>
        <v>6000</v>
      </c>
      <c r="H71" s="36">
        <f t="shared" si="1"/>
        <v>6000</v>
      </c>
      <c r="I71" s="25" t="s">
        <v>271</v>
      </c>
      <c r="J71" s="25" t="s">
        <v>271</v>
      </c>
      <c r="K71" s="69">
        <v>1200</v>
      </c>
    </row>
    <row r="72" spans="2:11" s="7" customFormat="1" ht="62.25" customHeight="1">
      <c r="B72" s="39">
        <v>61</v>
      </c>
      <c r="C72" s="35" t="s">
        <v>213</v>
      </c>
      <c r="D72" s="72" t="s">
        <v>132</v>
      </c>
      <c r="E72" s="71">
        <v>3</v>
      </c>
      <c r="F72" s="71">
        <v>3</v>
      </c>
      <c r="G72" s="36">
        <f t="shared" si="0"/>
        <v>22500</v>
      </c>
      <c r="H72" s="36">
        <f t="shared" si="1"/>
        <v>22500</v>
      </c>
      <c r="I72" s="25" t="s">
        <v>272</v>
      </c>
      <c r="J72" s="25" t="s">
        <v>272</v>
      </c>
      <c r="K72" s="69">
        <v>7500</v>
      </c>
    </row>
    <row r="73" spans="2:11" s="7" customFormat="1" ht="62.25" customHeight="1">
      <c r="B73" s="39">
        <v>62</v>
      </c>
      <c r="C73" s="35" t="s">
        <v>213</v>
      </c>
      <c r="D73" s="72" t="s">
        <v>132</v>
      </c>
      <c r="E73" s="71">
        <v>3</v>
      </c>
      <c r="F73" s="71">
        <v>3</v>
      </c>
      <c r="G73" s="36">
        <f t="shared" si="0"/>
        <v>19500</v>
      </c>
      <c r="H73" s="36">
        <f t="shared" si="1"/>
        <v>19500</v>
      </c>
      <c r="I73" s="25" t="s">
        <v>273</v>
      </c>
      <c r="J73" s="25" t="s">
        <v>273</v>
      </c>
      <c r="K73" s="69">
        <v>6500</v>
      </c>
    </row>
    <row r="74" spans="2:11" s="7" customFormat="1" ht="62.25" customHeight="1">
      <c r="B74" s="39">
        <v>63</v>
      </c>
      <c r="C74" s="35" t="s">
        <v>213</v>
      </c>
      <c r="D74" s="72" t="s">
        <v>133</v>
      </c>
      <c r="E74" s="71">
        <v>200</v>
      </c>
      <c r="F74" s="71">
        <v>200</v>
      </c>
      <c r="G74" s="36">
        <f t="shared" si="0"/>
        <v>60000</v>
      </c>
      <c r="H74" s="36">
        <f t="shared" si="1"/>
        <v>60000</v>
      </c>
      <c r="I74" s="25" t="s">
        <v>274</v>
      </c>
      <c r="J74" s="25" t="s">
        <v>274</v>
      </c>
      <c r="K74" s="69">
        <v>300</v>
      </c>
    </row>
    <row r="75" spans="2:11" s="7" customFormat="1" ht="62.25" customHeight="1">
      <c r="B75" s="39">
        <v>64</v>
      </c>
      <c r="C75" s="35" t="s">
        <v>213</v>
      </c>
      <c r="D75" s="72" t="s">
        <v>132</v>
      </c>
      <c r="E75" s="71">
        <v>5</v>
      </c>
      <c r="F75" s="71">
        <v>5</v>
      </c>
      <c r="G75" s="36">
        <f t="shared" si="0"/>
        <v>92500</v>
      </c>
      <c r="H75" s="36">
        <f t="shared" si="1"/>
        <v>92500</v>
      </c>
      <c r="I75" s="25" t="s">
        <v>275</v>
      </c>
      <c r="J75" s="25" t="s">
        <v>275</v>
      </c>
      <c r="K75" s="69">
        <v>18500</v>
      </c>
    </row>
    <row r="76" spans="2:11" s="7" customFormat="1" ht="62.25" customHeight="1">
      <c r="B76" s="39">
        <v>65</v>
      </c>
      <c r="C76" s="35" t="s">
        <v>213</v>
      </c>
      <c r="D76" s="72" t="s">
        <v>132</v>
      </c>
      <c r="E76" s="71">
        <v>5</v>
      </c>
      <c r="F76" s="71">
        <v>5</v>
      </c>
      <c r="G76" s="36">
        <f t="shared" si="0"/>
        <v>12500</v>
      </c>
      <c r="H76" s="36">
        <f t="shared" si="1"/>
        <v>12500</v>
      </c>
      <c r="I76" s="25" t="s">
        <v>276</v>
      </c>
      <c r="J76" s="25" t="s">
        <v>276</v>
      </c>
      <c r="K76" s="69">
        <v>2500</v>
      </c>
    </row>
    <row r="77" spans="2:11" s="7" customFormat="1" ht="62.25" customHeight="1">
      <c r="B77" s="39">
        <v>66</v>
      </c>
      <c r="C77" s="35" t="s">
        <v>213</v>
      </c>
      <c r="D77" s="72" t="s">
        <v>132</v>
      </c>
      <c r="E77" s="71">
        <v>2</v>
      </c>
      <c r="F77" s="71">
        <v>2</v>
      </c>
      <c r="G77" s="36">
        <f t="shared" ref="G77:G79" si="2">E77*K77</f>
        <v>44000</v>
      </c>
      <c r="H77" s="36">
        <f t="shared" ref="H77:H79" si="3">F77*K77</f>
        <v>44000</v>
      </c>
      <c r="I77" s="25" t="s">
        <v>277</v>
      </c>
      <c r="J77" s="25" t="s">
        <v>277</v>
      </c>
      <c r="K77" s="69">
        <v>22000</v>
      </c>
    </row>
    <row r="78" spans="2:11" s="7" customFormat="1" ht="62.25" customHeight="1">
      <c r="B78" s="39">
        <v>67</v>
      </c>
      <c r="C78" s="35" t="s">
        <v>210</v>
      </c>
      <c r="D78" s="72" t="s">
        <v>131</v>
      </c>
      <c r="E78" s="71">
        <v>1</v>
      </c>
      <c r="F78" s="71">
        <v>1</v>
      </c>
      <c r="G78" s="36">
        <f t="shared" si="2"/>
        <v>45000</v>
      </c>
      <c r="H78" s="36">
        <f t="shared" si="3"/>
        <v>45000</v>
      </c>
      <c r="I78" s="25" t="s">
        <v>278</v>
      </c>
      <c r="J78" s="25" t="s">
        <v>278</v>
      </c>
      <c r="K78" s="69">
        <v>45000</v>
      </c>
    </row>
    <row r="79" spans="2:11" s="7" customFormat="1" ht="62.25" customHeight="1">
      <c r="B79" s="39">
        <v>68</v>
      </c>
      <c r="C79" s="35" t="s">
        <v>210</v>
      </c>
      <c r="D79" s="72" t="s">
        <v>131</v>
      </c>
      <c r="E79" s="71">
        <v>4</v>
      </c>
      <c r="F79" s="71">
        <v>4</v>
      </c>
      <c r="G79" s="36">
        <f t="shared" si="2"/>
        <v>168000</v>
      </c>
      <c r="H79" s="36">
        <f t="shared" si="3"/>
        <v>168000</v>
      </c>
      <c r="I79" s="25" t="s">
        <v>279</v>
      </c>
      <c r="J79" s="25" t="s">
        <v>279</v>
      </c>
      <c r="K79" s="69">
        <v>42000</v>
      </c>
    </row>
    <row r="80" spans="2:11" ht="15.75" customHeight="1">
      <c r="B80" s="198"/>
      <c r="C80" s="198"/>
      <c r="D80" s="198"/>
      <c r="E80" s="198"/>
      <c r="F80" s="198"/>
      <c r="G80" s="198"/>
      <c r="H80" s="198"/>
      <c r="I80" s="198"/>
      <c r="J80" s="198"/>
    </row>
    <row r="81" spans="2:10" ht="18.75" customHeight="1">
      <c r="B81" s="119" t="s">
        <v>12</v>
      </c>
      <c r="C81" s="120"/>
      <c r="D81" s="120"/>
      <c r="E81" s="120"/>
      <c r="F81" s="121"/>
      <c r="G81" s="87" t="s">
        <v>13</v>
      </c>
      <c r="H81" s="88"/>
      <c r="I81" s="88"/>
      <c r="J81" s="89"/>
    </row>
    <row r="82" spans="2:10" ht="17.25" customHeight="1">
      <c r="B82" s="156"/>
      <c r="C82" s="157"/>
      <c r="D82" s="157"/>
      <c r="E82" s="157"/>
      <c r="F82" s="157"/>
      <c r="G82" s="157"/>
      <c r="H82" s="157"/>
      <c r="I82" s="157"/>
      <c r="J82" s="158"/>
    </row>
    <row r="83" spans="2:10" ht="15" customHeight="1">
      <c r="B83" s="124" t="s">
        <v>14</v>
      </c>
      <c r="C83" s="125"/>
      <c r="D83" s="125"/>
      <c r="E83" s="125"/>
      <c r="F83" s="125"/>
      <c r="G83" s="125"/>
      <c r="H83" s="125"/>
      <c r="I83" s="125"/>
      <c r="J83" s="126"/>
    </row>
    <row r="84" spans="2:10" ht="16.5" customHeight="1">
      <c r="B84" s="193" t="s">
        <v>15</v>
      </c>
      <c r="C84" s="193"/>
      <c r="D84" s="193" t="s">
        <v>16</v>
      </c>
      <c r="E84" s="193"/>
      <c r="F84" s="48" t="s">
        <v>17</v>
      </c>
      <c r="G84" s="48" t="s">
        <v>18</v>
      </c>
      <c r="H84" s="42" t="s">
        <v>19</v>
      </c>
      <c r="I84" s="186" t="s">
        <v>20</v>
      </c>
      <c r="J84" s="187"/>
    </row>
    <row r="85" spans="2:10" ht="16.5" customHeight="1">
      <c r="B85" s="194" t="s">
        <v>127</v>
      </c>
      <c r="C85" s="195"/>
      <c r="D85" s="194" t="s">
        <v>79</v>
      </c>
      <c r="E85" s="195"/>
      <c r="F85" s="18" t="s">
        <v>79</v>
      </c>
      <c r="G85" s="18" t="s">
        <v>79</v>
      </c>
      <c r="H85" s="9" t="s">
        <v>80</v>
      </c>
      <c r="I85" s="188"/>
      <c r="J85" s="189"/>
    </row>
    <row r="86" spans="2:10" ht="15" customHeight="1">
      <c r="B86" s="156"/>
      <c r="C86" s="157"/>
      <c r="D86" s="157"/>
      <c r="E86" s="157"/>
      <c r="F86" s="157"/>
      <c r="G86" s="157"/>
      <c r="H86" s="157"/>
      <c r="I86" s="157"/>
      <c r="J86" s="158"/>
    </row>
    <row r="87" spans="2:10" ht="15" customHeight="1">
      <c r="B87" s="92" t="s">
        <v>21</v>
      </c>
      <c r="C87" s="92"/>
      <c r="D87" s="92"/>
      <c r="E87" s="92"/>
      <c r="F87" s="92"/>
      <c r="G87" s="190" t="s">
        <v>294</v>
      </c>
      <c r="H87" s="191"/>
      <c r="I87" s="191"/>
      <c r="J87" s="192"/>
    </row>
    <row r="88" spans="2:10" ht="15" customHeight="1">
      <c r="B88" s="167" t="s">
        <v>96</v>
      </c>
      <c r="C88" s="149"/>
      <c r="D88" s="149"/>
      <c r="E88" s="149"/>
      <c r="F88" s="149"/>
      <c r="G88" s="190"/>
      <c r="H88" s="191"/>
      <c r="I88" s="191"/>
      <c r="J88" s="192"/>
    </row>
    <row r="89" spans="2:10" ht="15" customHeight="1">
      <c r="B89" s="172"/>
      <c r="C89" s="173"/>
      <c r="D89" s="173"/>
      <c r="E89" s="173"/>
      <c r="F89" s="173"/>
      <c r="G89" s="161" t="s">
        <v>22</v>
      </c>
      <c r="H89" s="162"/>
      <c r="I89" s="162"/>
      <c r="J89" s="163"/>
    </row>
    <row r="90" spans="2:10" ht="24" customHeight="1">
      <c r="B90" s="167" t="s">
        <v>25</v>
      </c>
      <c r="C90" s="149"/>
      <c r="D90" s="149"/>
      <c r="E90" s="149"/>
      <c r="F90" s="168"/>
      <c r="G90" s="39"/>
      <c r="H90" s="5" t="s">
        <v>23</v>
      </c>
      <c r="I90" s="164" t="s">
        <v>24</v>
      </c>
      <c r="J90" s="165"/>
    </row>
    <row r="91" spans="2:10" ht="15" customHeight="1">
      <c r="B91" s="169"/>
      <c r="C91" s="170"/>
      <c r="D91" s="170"/>
      <c r="E91" s="170"/>
      <c r="F91" s="171"/>
      <c r="G91" s="49">
        <v>1</v>
      </c>
      <c r="H91" s="8"/>
      <c r="I91" s="159"/>
      <c r="J91" s="160"/>
    </row>
    <row r="92" spans="2:10" ht="15" customHeight="1">
      <c r="B92" s="172"/>
      <c r="C92" s="173"/>
      <c r="D92" s="173"/>
      <c r="E92" s="173"/>
      <c r="F92" s="174"/>
      <c r="G92" s="49" t="s">
        <v>22</v>
      </c>
      <c r="H92" s="8"/>
      <c r="I92" s="159"/>
      <c r="J92" s="160"/>
    </row>
    <row r="93" spans="2:10" ht="15" customHeight="1">
      <c r="B93" s="156"/>
      <c r="C93" s="157"/>
      <c r="D93" s="157"/>
      <c r="E93" s="157"/>
      <c r="F93" s="157"/>
      <c r="G93" s="157"/>
      <c r="H93" s="157"/>
      <c r="I93" s="157"/>
      <c r="J93" s="158"/>
    </row>
    <row r="94" spans="2:10" ht="15" customHeight="1">
      <c r="B94" s="183" t="s">
        <v>26</v>
      </c>
      <c r="C94" s="175" t="s">
        <v>27</v>
      </c>
      <c r="D94" s="176"/>
      <c r="E94" s="179" t="s">
        <v>28</v>
      </c>
      <c r="F94" s="179"/>
      <c r="G94" s="179"/>
      <c r="H94" s="179"/>
      <c r="I94" s="179"/>
      <c r="J94" s="179"/>
    </row>
    <row r="95" spans="2:10" ht="12.75" customHeight="1">
      <c r="B95" s="183"/>
      <c r="C95" s="177"/>
      <c r="D95" s="178"/>
      <c r="E95" s="180" t="s">
        <v>29</v>
      </c>
      <c r="F95" s="181"/>
      <c r="G95" s="181"/>
      <c r="H95" s="181"/>
      <c r="I95" s="181"/>
      <c r="J95" s="182"/>
    </row>
    <row r="96" spans="2:10" ht="16.5" customHeight="1">
      <c r="B96" s="183"/>
      <c r="C96" s="177"/>
      <c r="D96" s="178"/>
      <c r="E96" s="166" t="s">
        <v>30</v>
      </c>
      <c r="F96" s="166"/>
      <c r="G96" s="166" t="s">
        <v>31</v>
      </c>
      <c r="H96" s="166"/>
      <c r="I96" s="94" t="s">
        <v>32</v>
      </c>
      <c r="J96" s="94"/>
    </row>
    <row r="97" spans="2:10" ht="31.5" customHeight="1">
      <c r="B97" s="184"/>
      <c r="C97" s="177"/>
      <c r="D97" s="178"/>
      <c r="E97" s="34" t="s">
        <v>108</v>
      </c>
      <c r="F97" s="26" t="s">
        <v>0</v>
      </c>
      <c r="G97" s="43" t="s">
        <v>108</v>
      </c>
      <c r="H97" s="26" t="s">
        <v>0</v>
      </c>
      <c r="I97" s="34" t="s">
        <v>108</v>
      </c>
      <c r="J97" s="26" t="s">
        <v>0</v>
      </c>
    </row>
    <row r="98" spans="2:10" ht="34.5" customHeight="1">
      <c r="B98" s="61" t="s">
        <v>33</v>
      </c>
      <c r="C98" s="86" t="s">
        <v>295</v>
      </c>
      <c r="D98" s="86"/>
      <c r="E98" s="33">
        <v>38333.33</v>
      </c>
      <c r="F98" s="33">
        <v>38333.33</v>
      </c>
      <c r="G98" s="49">
        <f t="shared" ref="G98:G99" si="4">SUM(I98-E98)</f>
        <v>7666.6659999999974</v>
      </c>
      <c r="H98" s="49">
        <f t="shared" ref="H98:H120" si="5">SUM(J98-F98)</f>
        <v>7666.6659999999974</v>
      </c>
      <c r="I98" s="24">
        <f t="shared" ref="I98:I158" si="6">E98*12/10</f>
        <v>45999.995999999999</v>
      </c>
      <c r="J98" s="24">
        <f t="shared" ref="J98:J158" si="7">F98*12/10</f>
        <v>45999.995999999999</v>
      </c>
    </row>
    <row r="99" spans="2:10" ht="34.5" customHeight="1">
      <c r="B99" s="61" t="s">
        <v>34</v>
      </c>
      <c r="C99" s="86" t="s">
        <v>134</v>
      </c>
      <c r="D99" s="86"/>
      <c r="E99" s="33">
        <v>4150</v>
      </c>
      <c r="F99" s="33">
        <v>4150</v>
      </c>
      <c r="G99" s="49">
        <f t="shared" si="4"/>
        <v>830</v>
      </c>
      <c r="H99" s="49">
        <f t="shared" si="5"/>
        <v>830</v>
      </c>
      <c r="I99" s="24">
        <f t="shared" si="6"/>
        <v>4980</v>
      </c>
      <c r="J99" s="24">
        <f t="shared" si="7"/>
        <v>4980</v>
      </c>
    </row>
    <row r="100" spans="2:10" ht="34.5" customHeight="1">
      <c r="B100" s="61" t="s">
        <v>35</v>
      </c>
      <c r="C100" s="86" t="s">
        <v>125</v>
      </c>
      <c r="D100" s="86"/>
      <c r="E100" s="59" t="s">
        <v>125</v>
      </c>
      <c r="F100" s="59" t="s">
        <v>125</v>
      </c>
      <c r="G100" s="60" t="s">
        <v>125</v>
      </c>
      <c r="H100" s="60" t="s">
        <v>125</v>
      </c>
      <c r="I100" s="60" t="s">
        <v>125</v>
      </c>
      <c r="J100" s="59" t="s">
        <v>125</v>
      </c>
    </row>
    <row r="101" spans="2:10" ht="15" customHeight="1">
      <c r="B101" s="85" t="s">
        <v>36</v>
      </c>
      <c r="C101" s="81" t="s">
        <v>296</v>
      </c>
      <c r="D101" s="81"/>
      <c r="E101" s="75">
        <v>15749.37</v>
      </c>
      <c r="F101" s="75">
        <v>15749.37</v>
      </c>
      <c r="G101" s="62">
        <f t="shared" ref="G101" si="8">SUM(I101-E101)</f>
        <v>3149.873999999998</v>
      </c>
      <c r="H101" s="62">
        <f t="shared" ref="H101" si="9">SUM(J101-F101)</f>
        <v>3149.873999999998</v>
      </c>
      <c r="I101" s="24">
        <f t="shared" ref="I101" si="10">E101*12/10</f>
        <v>18899.243999999999</v>
      </c>
      <c r="J101" s="24">
        <f t="shared" ref="J101" si="11">F101*12/10</f>
        <v>18899.243999999999</v>
      </c>
    </row>
    <row r="102" spans="2:10" ht="15" customHeight="1">
      <c r="B102" s="85"/>
      <c r="C102" s="81" t="s">
        <v>297</v>
      </c>
      <c r="D102" s="81"/>
      <c r="E102" s="76">
        <v>17050</v>
      </c>
      <c r="F102" s="76">
        <v>17050</v>
      </c>
      <c r="G102" s="49">
        <f>SUM(I102-E102)</f>
        <v>3410</v>
      </c>
      <c r="H102" s="49">
        <f t="shared" si="5"/>
        <v>3410</v>
      </c>
      <c r="I102" s="24">
        <f>E102*12/10</f>
        <v>20460</v>
      </c>
      <c r="J102" s="24">
        <f t="shared" si="7"/>
        <v>20460</v>
      </c>
    </row>
    <row r="103" spans="2:10" ht="15" customHeight="1">
      <c r="B103" s="85"/>
      <c r="C103" s="81" t="s">
        <v>298</v>
      </c>
      <c r="D103" s="81"/>
      <c r="E103" s="75">
        <v>18333.330000000002</v>
      </c>
      <c r="F103" s="75">
        <v>18333.330000000002</v>
      </c>
      <c r="G103" s="62">
        <f t="shared" ref="G103:G120" si="12">SUM(I103-E103)</f>
        <v>3666.6660000000011</v>
      </c>
      <c r="H103" s="62">
        <f t="shared" si="5"/>
        <v>3666.6660000000011</v>
      </c>
      <c r="I103" s="24">
        <f t="shared" ref="I103:J122" si="13">E103*12/10</f>
        <v>21999.996000000003</v>
      </c>
      <c r="J103" s="24">
        <f t="shared" si="7"/>
        <v>21999.996000000003</v>
      </c>
    </row>
    <row r="104" spans="2:10" ht="15" customHeight="1">
      <c r="B104" s="85"/>
      <c r="C104" s="81" t="s">
        <v>299</v>
      </c>
      <c r="D104" s="81"/>
      <c r="E104" s="75">
        <v>19166.669999999998</v>
      </c>
      <c r="F104" s="75">
        <v>19166.669999999998</v>
      </c>
      <c r="G104" s="62">
        <f t="shared" si="12"/>
        <v>3833.3339999999989</v>
      </c>
      <c r="H104" s="62">
        <f t="shared" si="5"/>
        <v>3833.3339999999989</v>
      </c>
      <c r="I104" s="24">
        <f t="shared" si="13"/>
        <v>23000.003999999997</v>
      </c>
      <c r="J104" s="24">
        <f t="shared" si="7"/>
        <v>23000.003999999997</v>
      </c>
    </row>
    <row r="105" spans="2:10" ht="15" customHeight="1">
      <c r="B105" s="85"/>
      <c r="C105" s="81" t="s">
        <v>300</v>
      </c>
      <c r="D105" s="81"/>
      <c r="E105" s="75">
        <v>35716.67</v>
      </c>
      <c r="F105" s="75">
        <v>35716.67</v>
      </c>
      <c r="G105" s="62">
        <f t="shared" si="12"/>
        <v>7143.3340000000026</v>
      </c>
      <c r="H105" s="62">
        <f t="shared" si="5"/>
        <v>7143.3340000000026</v>
      </c>
      <c r="I105" s="24">
        <f t="shared" si="13"/>
        <v>42860.004000000001</v>
      </c>
      <c r="J105" s="24">
        <f t="shared" si="7"/>
        <v>42860.004000000001</v>
      </c>
    </row>
    <row r="106" spans="2:10" ht="17.25" customHeight="1">
      <c r="B106" s="85" t="s">
        <v>37</v>
      </c>
      <c r="C106" s="81" t="s">
        <v>297</v>
      </c>
      <c r="D106" s="81"/>
      <c r="E106" s="76">
        <v>125000</v>
      </c>
      <c r="F106" s="76">
        <v>125000</v>
      </c>
      <c r="G106" s="62">
        <f t="shared" si="12"/>
        <v>25000</v>
      </c>
      <c r="H106" s="62">
        <f t="shared" si="5"/>
        <v>25000</v>
      </c>
      <c r="I106" s="24">
        <f t="shared" si="13"/>
        <v>150000</v>
      </c>
      <c r="J106" s="24">
        <f t="shared" si="7"/>
        <v>150000</v>
      </c>
    </row>
    <row r="107" spans="2:10" ht="17.25" customHeight="1">
      <c r="B107" s="85"/>
      <c r="C107" s="81" t="s">
        <v>299</v>
      </c>
      <c r="D107" s="81"/>
      <c r="E107" s="75">
        <v>131666.67000000001</v>
      </c>
      <c r="F107" s="75">
        <v>131666.67000000001</v>
      </c>
      <c r="G107" s="62">
        <f t="shared" si="12"/>
        <v>26333.334000000003</v>
      </c>
      <c r="H107" s="62">
        <f t="shared" si="5"/>
        <v>26333.334000000003</v>
      </c>
      <c r="I107" s="24">
        <f t="shared" si="13"/>
        <v>158000.00400000002</v>
      </c>
      <c r="J107" s="24">
        <f t="shared" si="7"/>
        <v>158000.00400000002</v>
      </c>
    </row>
    <row r="108" spans="2:10" ht="17.25" customHeight="1">
      <c r="B108" s="85" t="s">
        <v>38</v>
      </c>
      <c r="C108" s="81" t="s">
        <v>300</v>
      </c>
      <c r="D108" s="81"/>
      <c r="E108" s="76">
        <v>20270</v>
      </c>
      <c r="F108" s="76">
        <v>20270</v>
      </c>
      <c r="G108" s="62">
        <f t="shared" si="12"/>
        <v>4054</v>
      </c>
      <c r="H108" s="62">
        <f t="shared" si="5"/>
        <v>4054</v>
      </c>
      <c r="I108" s="24">
        <f t="shared" si="13"/>
        <v>24324</v>
      </c>
      <c r="J108" s="24">
        <f t="shared" si="7"/>
        <v>24324</v>
      </c>
    </row>
    <row r="109" spans="2:10" ht="17.25" customHeight="1">
      <c r="B109" s="85"/>
      <c r="C109" s="81" t="s">
        <v>298</v>
      </c>
      <c r="D109" s="81"/>
      <c r="E109" s="75">
        <v>22666.67</v>
      </c>
      <c r="F109" s="75">
        <v>22666.67</v>
      </c>
      <c r="G109" s="62">
        <f t="shared" si="12"/>
        <v>4533.3339999999989</v>
      </c>
      <c r="H109" s="62">
        <f t="shared" si="5"/>
        <v>4533.3339999999989</v>
      </c>
      <c r="I109" s="24">
        <f t="shared" si="13"/>
        <v>27200.003999999997</v>
      </c>
      <c r="J109" s="24">
        <f t="shared" si="7"/>
        <v>27200.003999999997</v>
      </c>
    </row>
    <row r="110" spans="2:10" ht="17.25" customHeight="1">
      <c r="B110" s="85"/>
      <c r="C110" s="81" t="s">
        <v>296</v>
      </c>
      <c r="D110" s="81"/>
      <c r="E110" s="75">
        <v>22749.09</v>
      </c>
      <c r="F110" s="75">
        <v>22749.09</v>
      </c>
      <c r="G110" s="62">
        <f t="shared" si="12"/>
        <v>4549.8180000000029</v>
      </c>
      <c r="H110" s="62">
        <f t="shared" si="5"/>
        <v>4549.8180000000029</v>
      </c>
      <c r="I110" s="24">
        <f t="shared" si="13"/>
        <v>27298.908000000003</v>
      </c>
      <c r="J110" s="24">
        <f t="shared" si="7"/>
        <v>27298.908000000003</v>
      </c>
    </row>
    <row r="111" spans="2:10" ht="17.25" customHeight="1">
      <c r="B111" s="85"/>
      <c r="C111" s="81" t="s">
        <v>299</v>
      </c>
      <c r="D111" s="81"/>
      <c r="E111" s="76">
        <v>23750</v>
      </c>
      <c r="F111" s="76">
        <v>23750</v>
      </c>
      <c r="G111" s="62">
        <f t="shared" si="12"/>
        <v>4750</v>
      </c>
      <c r="H111" s="62">
        <f t="shared" si="5"/>
        <v>4750</v>
      </c>
      <c r="I111" s="24">
        <f t="shared" si="13"/>
        <v>28500</v>
      </c>
      <c r="J111" s="24">
        <f t="shared" si="7"/>
        <v>28500</v>
      </c>
    </row>
    <row r="112" spans="2:10" ht="36" customHeight="1">
      <c r="B112" s="61" t="s">
        <v>39</v>
      </c>
      <c r="C112" s="81" t="s">
        <v>299</v>
      </c>
      <c r="D112" s="81"/>
      <c r="E112" s="33">
        <v>1875</v>
      </c>
      <c r="F112" s="33">
        <v>1875</v>
      </c>
      <c r="G112" s="62">
        <f t="shared" si="12"/>
        <v>375</v>
      </c>
      <c r="H112" s="62">
        <f t="shared" si="5"/>
        <v>375</v>
      </c>
      <c r="I112" s="24">
        <f t="shared" si="13"/>
        <v>2250</v>
      </c>
      <c r="J112" s="24">
        <f t="shared" si="7"/>
        <v>2250</v>
      </c>
    </row>
    <row r="113" spans="2:10" ht="17.25" customHeight="1">
      <c r="B113" s="85" t="s">
        <v>40</v>
      </c>
      <c r="C113" s="81" t="s">
        <v>297</v>
      </c>
      <c r="D113" s="81"/>
      <c r="E113" s="33">
        <v>1226</v>
      </c>
      <c r="F113" s="33">
        <v>1226</v>
      </c>
      <c r="G113" s="62">
        <f t="shared" si="12"/>
        <v>245.20000000000005</v>
      </c>
      <c r="H113" s="62">
        <f t="shared" si="5"/>
        <v>245.20000000000005</v>
      </c>
      <c r="I113" s="24">
        <f t="shared" si="13"/>
        <v>1471.2</v>
      </c>
      <c r="J113" s="24">
        <f t="shared" si="7"/>
        <v>1471.2</v>
      </c>
    </row>
    <row r="114" spans="2:10" ht="17.25" customHeight="1">
      <c r="B114" s="85"/>
      <c r="C114" s="81" t="s">
        <v>298</v>
      </c>
      <c r="D114" s="81"/>
      <c r="E114" s="33">
        <v>1475</v>
      </c>
      <c r="F114" s="33">
        <v>1475</v>
      </c>
      <c r="G114" s="62">
        <f t="shared" si="12"/>
        <v>295</v>
      </c>
      <c r="H114" s="62">
        <f t="shared" si="5"/>
        <v>295</v>
      </c>
      <c r="I114" s="24">
        <f t="shared" si="13"/>
        <v>1770</v>
      </c>
      <c r="J114" s="24">
        <f t="shared" si="7"/>
        <v>1770</v>
      </c>
    </row>
    <row r="115" spans="2:10" ht="37.5" customHeight="1">
      <c r="B115" s="61" t="s">
        <v>41</v>
      </c>
      <c r="C115" s="81" t="s">
        <v>297</v>
      </c>
      <c r="D115" s="81"/>
      <c r="E115" s="73">
        <v>254166.67</v>
      </c>
      <c r="F115" s="73">
        <v>254166.67</v>
      </c>
      <c r="G115" s="62">
        <f t="shared" si="12"/>
        <v>50833.334000000003</v>
      </c>
      <c r="H115" s="62">
        <f t="shared" si="5"/>
        <v>50833.334000000003</v>
      </c>
      <c r="I115" s="24">
        <f t="shared" si="13"/>
        <v>305000.00400000002</v>
      </c>
      <c r="J115" s="24">
        <f t="shared" si="7"/>
        <v>305000.00400000002</v>
      </c>
    </row>
    <row r="116" spans="2:10" s="17" customFormat="1" ht="39.75" customHeight="1">
      <c r="B116" s="61" t="s">
        <v>42</v>
      </c>
      <c r="C116" s="81" t="s">
        <v>297</v>
      </c>
      <c r="D116" s="81"/>
      <c r="E116" s="33">
        <v>73750</v>
      </c>
      <c r="F116" s="33">
        <v>73750</v>
      </c>
      <c r="G116" s="62">
        <f t="shared" si="12"/>
        <v>14750</v>
      </c>
      <c r="H116" s="62">
        <f t="shared" si="5"/>
        <v>14750</v>
      </c>
      <c r="I116" s="24">
        <f t="shared" si="13"/>
        <v>88500</v>
      </c>
      <c r="J116" s="24">
        <f t="shared" si="7"/>
        <v>88500</v>
      </c>
    </row>
    <row r="117" spans="2:10" s="17" customFormat="1" ht="15.75" customHeight="1">
      <c r="B117" s="85" t="s">
        <v>43</v>
      </c>
      <c r="C117" s="81" t="s">
        <v>299</v>
      </c>
      <c r="D117" s="81"/>
      <c r="E117" s="76">
        <v>15000</v>
      </c>
      <c r="F117" s="76">
        <v>15000</v>
      </c>
      <c r="G117" s="62">
        <f t="shared" si="12"/>
        <v>3000</v>
      </c>
      <c r="H117" s="62">
        <f t="shared" si="5"/>
        <v>3000</v>
      </c>
      <c r="I117" s="24">
        <f t="shared" si="13"/>
        <v>18000</v>
      </c>
      <c r="J117" s="24">
        <f t="shared" si="7"/>
        <v>18000</v>
      </c>
    </row>
    <row r="118" spans="2:10" s="17" customFormat="1" ht="15.75" customHeight="1">
      <c r="B118" s="85"/>
      <c r="C118" s="81" t="s">
        <v>297</v>
      </c>
      <c r="D118" s="81"/>
      <c r="E118" s="76">
        <v>16470</v>
      </c>
      <c r="F118" s="76">
        <v>16470</v>
      </c>
      <c r="G118" s="62">
        <f t="shared" si="12"/>
        <v>3294</v>
      </c>
      <c r="H118" s="62">
        <f t="shared" si="5"/>
        <v>3294</v>
      </c>
      <c r="I118" s="24">
        <f t="shared" si="13"/>
        <v>19764</v>
      </c>
      <c r="J118" s="24">
        <f t="shared" si="7"/>
        <v>19764</v>
      </c>
    </row>
    <row r="119" spans="2:10" s="17" customFormat="1" ht="15.75" customHeight="1">
      <c r="B119" s="85"/>
      <c r="C119" s="81" t="s">
        <v>298</v>
      </c>
      <c r="D119" s="81"/>
      <c r="E119" s="76">
        <v>16650</v>
      </c>
      <c r="F119" s="76">
        <v>16650</v>
      </c>
      <c r="G119" s="62">
        <f t="shared" si="12"/>
        <v>3330</v>
      </c>
      <c r="H119" s="62">
        <f t="shared" si="5"/>
        <v>3330</v>
      </c>
      <c r="I119" s="24">
        <f t="shared" si="13"/>
        <v>19980</v>
      </c>
      <c r="J119" s="24">
        <f t="shared" si="7"/>
        <v>19980</v>
      </c>
    </row>
    <row r="120" spans="2:10" s="17" customFormat="1" ht="15.75" customHeight="1">
      <c r="B120" s="85"/>
      <c r="C120" s="81" t="s">
        <v>300</v>
      </c>
      <c r="D120" s="81"/>
      <c r="E120" s="76">
        <v>402675</v>
      </c>
      <c r="F120" s="76">
        <v>402675</v>
      </c>
      <c r="G120" s="62">
        <f t="shared" si="12"/>
        <v>80535</v>
      </c>
      <c r="H120" s="62">
        <f t="shared" si="5"/>
        <v>80535</v>
      </c>
      <c r="I120" s="24">
        <f t="shared" si="13"/>
        <v>483210</v>
      </c>
      <c r="J120" s="24">
        <f t="shared" si="7"/>
        <v>483210</v>
      </c>
    </row>
    <row r="121" spans="2:10" s="17" customFormat="1" ht="34.5" customHeight="1">
      <c r="B121" s="61" t="s">
        <v>44</v>
      </c>
      <c r="C121" s="86" t="s">
        <v>125</v>
      </c>
      <c r="D121" s="86"/>
      <c r="E121" s="60" t="s">
        <v>125</v>
      </c>
      <c r="F121" s="60" t="s">
        <v>125</v>
      </c>
      <c r="G121" s="60" t="s">
        <v>125</v>
      </c>
      <c r="H121" s="60" t="s">
        <v>125</v>
      </c>
      <c r="I121" s="60" t="s">
        <v>125</v>
      </c>
      <c r="J121" s="59" t="s">
        <v>125</v>
      </c>
    </row>
    <row r="122" spans="2:10" s="17" customFormat="1" ht="16.5" customHeight="1">
      <c r="B122" s="85" t="s">
        <v>45</v>
      </c>
      <c r="C122" s="81" t="s">
        <v>300</v>
      </c>
      <c r="D122" s="81"/>
      <c r="E122" s="75">
        <v>7598.33</v>
      </c>
      <c r="F122" s="75">
        <v>7598.33</v>
      </c>
      <c r="G122" s="62">
        <f t="shared" ref="G122:G148" si="14">SUM(I122-E122)</f>
        <v>1519.6659999999993</v>
      </c>
      <c r="H122" s="62">
        <f t="shared" ref="H122:H148" si="15">SUM(J122-F122)</f>
        <v>1519.6659999999993</v>
      </c>
      <c r="I122" s="24">
        <f t="shared" si="13"/>
        <v>9117.9959999999992</v>
      </c>
      <c r="J122" s="24">
        <f t="shared" si="13"/>
        <v>9117.9959999999992</v>
      </c>
    </row>
    <row r="123" spans="2:10" s="17" customFormat="1" ht="16.5" customHeight="1">
      <c r="B123" s="85"/>
      <c r="C123" s="81" t="s">
        <v>297</v>
      </c>
      <c r="D123" s="81"/>
      <c r="E123" s="76">
        <v>7650</v>
      </c>
      <c r="F123" s="76">
        <v>7650</v>
      </c>
      <c r="G123" s="62">
        <f t="shared" si="14"/>
        <v>1530</v>
      </c>
      <c r="H123" s="62">
        <f t="shared" si="15"/>
        <v>1530</v>
      </c>
      <c r="I123" s="24">
        <f t="shared" si="6"/>
        <v>9180</v>
      </c>
      <c r="J123" s="24">
        <f t="shared" si="7"/>
        <v>9180</v>
      </c>
    </row>
    <row r="124" spans="2:10" s="17" customFormat="1" ht="16.5" customHeight="1">
      <c r="B124" s="85"/>
      <c r="C124" s="81" t="s">
        <v>299</v>
      </c>
      <c r="D124" s="81"/>
      <c r="E124" s="76">
        <v>9000</v>
      </c>
      <c r="F124" s="76">
        <v>9000</v>
      </c>
      <c r="G124" s="62">
        <f t="shared" si="14"/>
        <v>1800</v>
      </c>
      <c r="H124" s="62">
        <f t="shared" si="15"/>
        <v>1800</v>
      </c>
      <c r="I124" s="24">
        <f t="shared" si="6"/>
        <v>10800</v>
      </c>
      <c r="J124" s="24">
        <f t="shared" si="7"/>
        <v>10800</v>
      </c>
    </row>
    <row r="125" spans="2:10" s="17" customFormat="1" ht="14.25" customHeight="1">
      <c r="B125" s="85" t="s">
        <v>46</v>
      </c>
      <c r="C125" s="81" t="s">
        <v>301</v>
      </c>
      <c r="D125" s="81"/>
      <c r="E125" s="76">
        <v>240000</v>
      </c>
      <c r="F125" s="76">
        <v>240000</v>
      </c>
      <c r="G125" s="62">
        <f t="shared" si="14"/>
        <v>48000</v>
      </c>
      <c r="H125" s="62">
        <f t="shared" si="15"/>
        <v>48000</v>
      </c>
      <c r="I125" s="24">
        <f t="shared" si="6"/>
        <v>288000</v>
      </c>
      <c r="J125" s="24">
        <f t="shared" si="7"/>
        <v>288000</v>
      </c>
    </row>
    <row r="126" spans="2:10" s="17" customFormat="1" ht="14.25" customHeight="1">
      <c r="B126" s="85"/>
      <c r="C126" s="81" t="s">
        <v>297</v>
      </c>
      <c r="D126" s="81"/>
      <c r="E126" s="75">
        <v>270416.65999999997</v>
      </c>
      <c r="F126" s="75">
        <v>270416.65999999997</v>
      </c>
      <c r="G126" s="62">
        <f t="shared" si="14"/>
        <v>54083.331999999995</v>
      </c>
      <c r="H126" s="62">
        <f t="shared" si="15"/>
        <v>54083.331999999995</v>
      </c>
      <c r="I126" s="24">
        <f t="shared" si="6"/>
        <v>324499.99199999997</v>
      </c>
      <c r="J126" s="24">
        <f t="shared" si="7"/>
        <v>324499.99199999997</v>
      </c>
    </row>
    <row r="127" spans="2:10" s="17" customFormat="1" ht="14.25" customHeight="1">
      <c r="B127" s="85"/>
      <c r="C127" s="81" t="s">
        <v>299</v>
      </c>
      <c r="D127" s="81"/>
      <c r="E127" s="75">
        <v>283333.34000000003</v>
      </c>
      <c r="F127" s="75">
        <v>283333.34000000003</v>
      </c>
      <c r="G127" s="62">
        <f t="shared" si="14"/>
        <v>56666.668000000005</v>
      </c>
      <c r="H127" s="62">
        <f t="shared" si="15"/>
        <v>56666.668000000005</v>
      </c>
      <c r="I127" s="24">
        <f t="shared" si="6"/>
        <v>340000.00800000003</v>
      </c>
      <c r="J127" s="24">
        <f t="shared" si="7"/>
        <v>340000.00800000003</v>
      </c>
    </row>
    <row r="128" spans="2:10" s="17" customFormat="1" ht="14.25" customHeight="1">
      <c r="B128" s="85"/>
      <c r="C128" s="81" t="s">
        <v>300</v>
      </c>
      <c r="D128" s="81"/>
      <c r="E128" s="75">
        <v>313833.34000000003</v>
      </c>
      <c r="F128" s="75">
        <v>313833.34000000003</v>
      </c>
      <c r="G128" s="62">
        <f t="shared" si="14"/>
        <v>62766.668000000005</v>
      </c>
      <c r="H128" s="62">
        <f t="shared" si="15"/>
        <v>62766.668000000005</v>
      </c>
      <c r="I128" s="24">
        <f t="shared" si="6"/>
        <v>376600.00800000003</v>
      </c>
      <c r="J128" s="24">
        <f t="shared" si="7"/>
        <v>376600.00800000003</v>
      </c>
    </row>
    <row r="129" spans="2:10" s="17" customFormat="1" ht="17.25" customHeight="1">
      <c r="B129" s="85" t="s">
        <v>47</v>
      </c>
      <c r="C129" s="81" t="s">
        <v>297</v>
      </c>
      <c r="D129" s="81"/>
      <c r="E129" s="75">
        <v>10833.75</v>
      </c>
      <c r="F129" s="75">
        <v>10833.75</v>
      </c>
      <c r="G129" s="62">
        <f t="shared" si="14"/>
        <v>2166.75</v>
      </c>
      <c r="H129" s="62">
        <f t="shared" si="15"/>
        <v>2166.75</v>
      </c>
      <c r="I129" s="24">
        <f t="shared" si="6"/>
        <v>13000.5</v>
      </c>
      <c r="J129" s="24">
        <f t="shared" si="7"/>
        <v>13000.5</v>
      </c>
    </row>
    <row r="130" spans="2:10" s="17" customFormat="1" ht="17.25" customHeight="1">
      <c r="B130" s="85"/>
      <c r="C130" s="81" t="s">
        <v>298</v>
      </c>
      <c r="D130" s="81"/>
      <c r="E130" s="76">
        <v>12000</v>
      </c>
      <c r="F130" s="76">
        <v>12000</v>
      </c>
      <c r="G130" s="62">
        <f t="shared" si="14"/>
        <v>2400</v>
      </c>
      <c r="H130" s="62">
        <f t="shared" si="15"/>
        <v>2400</v>
      </c>
      <c r="I130" s="24">
        <f t="shared" si="6"/>
        <v>14400</v>
      </c>
      <c r="J130" s="24">
        <f t="shared" si="7"/>
        <v>14400</v>
      </c>
    </row>
    <row r="131" spans="2:10" s="17" customFormat="1" ht="17.25" customHeight="1">
      <c r="B131" s="85"/>
      <c r="C131" s="81" t="s">
        <v>299</v>
      </c>
      <c r="D131" s="81"/>
      <c r="E131" s="76">
        <v>12375</v>
      </c>
      <c r="F131" s="76">
        <v>12375</v>
      </c>
      <c r="G131" s="62">
        <f t="shared" si="14"/>
        <v>2475</v>
      </c>
      <c r="H131" s="62">
        <f t="shared" si="15"/>
        <v>2475</v>
      </c>
      <c r="I131" s="24">
        <f t="shared" si="6"/>
        <v>14850</v>
      </c>
      <c r="J131" s="24">
        <f t="shared" si="7"/>
        <v>14850</v>
      </c>
    </row>
    <row r="132" spans="2:10" s="17" customFormat="1" ht="17.25" customHeight="1">
      <c r="B132" s="85" t="s">
        <v>48</v>
      </c>
      <c r="C132" s="81" t="s">
        <v>298</v>
      </c>
      <c r="D132" s="81"/>
      <c r="E132" s="76">
        <v>7500</v>
      </c>
      <c r="F132" s="76">
        <v>7500</v>
      </c>
      <c r="G132" s="62">
        <f t="shared" si="14"/>
        <v>1500</v>
      </c>
      <c r="H132" s="62">
        <f t="shared" si="15"/>
        <v>1500</v>
      </c>
      <c r="I132" s="24">
        <f t="shared" si="6"/>
        <v>9000</v>
      </c>
      <c r="J132" s="24">
        <f t="shared" si="7"/>
        <v>9000</v>
      </c>
    </row>
    <row r="133" spans="2:10" s="17" customFormat="1" ht="17.25" customHeight="1">
      <c r="B133" s="85"/>
      <c r="C133" s="81" t="s">
        <v>297</v>
      </c>
      <c r="D133" s="81"/>
      <c r="E133" s="76">
        <v>8075</v>
      </c>
      <c r="F133" s="76">
        <v>8075</v>
      </c>
      <c r="G133" s="62">
        <f t="shared" si="14"/>
        <v>1615</v>
      </c>
      <c r="H133" s="62">
        <f t="shared" si="15"/>
        <v>1615</v>
      </c>
      <c r="I133" s="24">
        <f t="shared" si="6"/>
        <v>9690</v>
      </c>
      <c r="J133" s="24">
        <f t="shared" si="7"/>
        <v>9690</v>
      </c>
    </row>
    <row r="134" spans="2:10" s="17" customFormat="1" ht="17.25" customHeight="1">
      <c r="B134" s="85"/>
      <c r="C134" s="81" t="s">
        <v>299</v>
      </c>
      <c r="D134" s="81"/>
      <c r="E134" s="75">
        <v>8333.33</v>
      </c>
      <c r="F134" s="75">
        <v>8333.33</v>
      </c>
      <c r="G134" s="62">
        <f t="shared" si="14"/>
        <v>1666.6659999999993</v>
      </c>
      <c r="H134" s="62">
        <f t="shared" si="15"/>
        <v>1666.6659999999993</v>
      </c>
      <c r="I134" s="24">
        <f t="shared" si="6"/>
        <v>9999.9959999999992</v>
      </c>
      <c r="J134" s="24">
        <f t="shared" si="7"/>
        <v>9999.9959999999992</v>
      </c>
    </row>
    <row r="135" spans="2:10" s="17" customFormat="1" ht="20.25" customHeight="1">
      <c r="B135" s="85" t="s">
        <v>49</v>
      </c>
      <c r="C135" s="81" t="s">
        <v>297</v>
      </c>
      <c r="D135" s="81"/>
      <c r="E135" s="76">
        <v>38850</v>
      </c>
      <c r="F135" s="76">
        <v>38850</v>
      </c>
      <c r="G135" s="62">
        <f t="shared" si="14"/>
        <v>7770</v>
      </c>
      <c r="H135" s="62">
        <f t="shared" si="15"/>
        <v>7770</v>
      </c>
      <c r="I135" s="24">
        <f t="shared" si="6"/>
        <v>46620</v>
      </c>
      <c r="J135" s="24">
        <f t="shared" si="7"/>
        <v>46620</v>
      </c>
    </row>
    <row r="136" spans="2:10" s="17" customFormat="1" ht="17.25" customHeight="1">
      <c r="B136" s="85"/>
      <c r="C136" s="81" t="s">
        <v>298</v>
      </c>
      <c r="D136" s="81"/>
      <c r="E136" s="75">
        <v>81666.67</v>
      </c>
      <c r="F136" s="75">
        <v>81666.67</v>
      </c>
      <c r="G136" s="62">
        <f t="shared" si="14"/>
        <v>16333.334000000003</v>
      </c>
      <c r="H136" s="62">
        <f t="shared" si="15"/>
        <v>16333.334000000003</v>
      </c>
      <c r="I136" s="24">
        <f t="shared" si="6"/>
        <v>98000.004000000001</v>
      </c>
      <c r="J136" s="24">
        <f t="shared" si="7"/>
        <v>98000.004000000001</v>
      </c>
    </row>
    <row r="137" spans="2:10" s="17" customFormat="1" ht="17.25" customHeight="1">
      <c r="B137" s="85" t="s">
        <v>50</v>
      </c>
      <c r="C137" s="81" t="s">
        <v>299</v>
      </c>
      <c r="D137" s="81"/>
      <c r="E137" s="76">
        <v>184500</v>
      </c>
      <c r="F137" s="76">
        <v>184500</v>
      </c>
      <c r="G137" s="62">
        <f t="shared" si="14"/>
        <v>36900</v>
      </c>
      <c r="H137" s="62">
        <f t="shared" si="15"/>
        <v>36900</v>
      </c>
      <c r="I137" s="24">
        <f t="shared" si="6"/>
        <v>221400</v>
      </c>
      <c r="J137" s="24">
        <f t="shared" si="7"/>
        <v>221400</v>
      </c>
    </row>
    <row r="138" spans="2:10" s="17" customFormat="1" ht="17.25" customHeight="1">
      <c r="B138" s="85"/>
      <c r="C138" s="81" t="s">
        <v>298</v>
      </c>
      <c r="D138" s="81"/>
      <c r="E138" s="76">
        <v>220000</v>
      </c>
      <c r="F138" s="76">
        <v>220000</v>
      </c>
      <c r="G138" s="62">
        <f t="shared" si="14"/>
        <v>44000</v>
      </c>
      <c r="H138" s="62">
        <f t="shared" si="15"/>
        <v>44000</v>
      </c>
      <c r="I138" s="24">
        <f t="shared" si="6"/>
        <v>264000</v>
      </c>
      <c r="J138" s="24">
        <f t="shared" si="7"/>
        <v>264000</v>
      </c>
    </row>
    <row r="139" spans="2:10" s="17" customFormat="1" ht="17.25" customHeight="1">
      <c r="B139" s="85"/>
      <c r="C139" s="81" t="s">
        <v>297</v>
      </c>
      <c r="D139" s="81"/>
      <c r="E139" s="76">
        <v>221685</v>
      </c>
      <c r="F139" s="76">
        <v>221685</v>
      </c>
      <c r="G139" s="62">
        <f t="shared" si="14"/>
        <v>44337</v>
      </c>
      <c r="H139" s="62">
        <f t="shared" si="15"/>
        <v>44337</v>
      </c>
      <c r="I139" s="24">
        <f t="shared" si="6"/>
        <v>266022</v>
      </c>
      <c r="J139" s="24">
        <f t="shared" si="7"/>
        <v>266022</v>
      </c>
    </row>
    <row r="140" spans="2:10" s="17" customFormat="1" ht="36" customHeight="1">
      <c r="B140" s="61" t="s">
        <v>51</v>
      </c>
      <c r="C140" s="81" t="s">
        <v>297</v>
      </c>
      <c r="D140" s="81"/>
      <c r="E140" s="33">
        <v>6000</v>
      </c>
      <c r="F140" s="33">
        <v>6000</v>
      </c>
      <c r="G140" s="62">
        <f t="shared" si="14"/>
        <v>1200</v>
      </c>
      <c r="H140" s="62">
        <f t="shared" si="15"/>
        <v>1200</v>
      </c>
      <c r="I140" s="24">
        <f t="shared" si="6"/>
        <v>7200</v>
      </c>
      <c r="J140" s="24">
        <f t="shared" si="7"/>
        <v>7200</v>
      </c>
    </row>
    <row r="141" spans="2:10" s="17" customFormat="1" ht="37.5" customHeight="1">
      <c r="B141" s="61" t="s">
        <v>52</v>
      </c>
      <c r="C141" s="81" t="s">
        <v>297</v>
      </c>
      <c r="D141" s="81"/>
      <c r="E141" s="33">
        <v>13875</v>
      </c>
      <c r="F141" s="33">
        <v>13875</v>
      </c>
      <c r="G141" s="62">
        <f t="shared" si="14"/>
        <v>2775</v>
      </c>
      <c r="H141" s="62">
        <f t="shared" si="15"/>
        <v>2775</v>
      </c>
      <c r="I141" s="24">
        <f t="shared" si="6"/>
        <v>16650</v>
      </c>
      <c r="J141" s="24">
        <f t="shared" si="7"/>
        <v>16650</v>
      </c>
    </row>
    <row r="142" spans="2:10" s="17" customFormat="1" ht="18.75" customHeight="1">
      <c r="B142" s="85" t="s">
        <v>53</v>
      </c>
      <c r="C142" s="81" t="s">
        <v>297</v>
      </c>
      <c r="D142" s="81"/>
      <c r="E142" s="75">
        <v>55333.33</v>
      </c>
      <c r="F142" s="75">
        <v>55333.33</v>
      </c>
      <c r="G142" s="62">
        <f t="shared" si="14"/>
        <v>11066.665999999997</v>
      </c>
      <c r="H142" s="62">
        <f t="shared" si="15"/>
        <v>11066.665999999997</v>
      </c>
      <c r="I142" s="24">
        <f t="shared" si="6"/>
        <v>66399.995999999999</v>
      </c>
      <c r="J142" s="24">
        <f t="shared" si="7"/>
        <v>66399.995999999999</v>
      </c>
    </row>
    <row r="143" spans="2:10" s="17" customFormat="1" ht="18.75" customHeight="1">
      <c r="B143" s="85"/>
      <c r="C143" s="81" t="s">
        <v>299</v>
      </c>
      <c r="D143" s="81"/>
      <c r="E143" s="76">
        <v>55500</v>
      </c>
      <c r="F143" s="76">
        <v>55500</v>
      </c>
      <c r="G143" s="62">
        <f t="shared" si="14"/>
        <v>11100</v>
      </c>
      <c r="H143" s="62">
        <f t="shared" si="15"/>
        <v>11100</v>
      </c>
      <c r="I143" s="24">
        <f t="shared" si="6"/>
        <v>66600</v>
      </c>
      <c r="J143" s="24">
        <f t="shared" si="7"/>
        <v>66600</v>
      </c>
    </row>
    <row r="144" spans="2:10" s="17" customFormat="1" ht="18.75" customHeight="1">
      <c r="B144" s="85"/>
      <c r="C144" s="81" t="s">
        <v>298</v>
      </c>
      <c r="D144" s="81"/>
      <c r="E144" s="75">
        <v>61666.67</v>
      </c>
      <c r="F144" s="75">
        <v>61666.67</v>
      </c>
      <c r="G144" s="62">
        <f t="shared" si="14"/>
        <v>12333.334000000003</v>
      </c>
      <c r="H144" s="62">
        <f t="shared" si="15"/>
        <v>12333.334000000003</v>
      </c>
      <c r="I144" s="24">
        <f t="shared" si="6"/>
        <v>74000.004000000001</v>
      </c>
      <c r="J144" s="24">
        <f t="shared" si="7"/>
        <v>74000.004000000001</v>
      </c>
    </row>
    <row r="145" spans="2:10" s="17" customFormat="1" ht="17.25" customHeight="1">
      <c r="B145" s="85" t="s">
        <v>54</v>
      </c>
      <c r="C145" s="81" t="s">
        <v>297</v>
      </c>
      <c r="D145" s="81"/>
      <c r="E145" s="76">
        <v>60875</v>
      </c>
      <c r="F145" s="76">
        <v>60875</v>
      </c>
      <c r="G145" s="62">
        <f t="shared" si="14"/>
        <v>12175</v>
      </c>
      <c r="H145" s="62">
        <f t="shared" si="15"/>
        <v>12175</v>
      </c>
      <c r="I145" s="24">
        <f t="shared" si="6"/>
        <v>73050</v>
      </c>
      <c r="J145" s="24">
        <f t="shared" si="7"/>
        <v>73050</v>
      </c>
    </row>
    <row r="146" spans="2:10" s="17" customFormat="1" ht="17.25" customHeight="1">
      <c r="B146" s="85"/>
      <c r="C146" s="81" t="s">
        <v>298</v>
      </c>
      <c r="D146" s="81"/>
      <c r="E146" s="76">
        <v>63750</v>
      </c>
      <c r="F146" s="76">
        <v>63750</v>
      </c>
      <c r="G146" s="62">
        <f t="shared" si="14"/>
        <v>12750</v>
      </c>
      <c r="H146" s="62">
        <f t="shared" si="15"/>
        <v>12750</v>
      </c>
      <c r="I146" s="24">
        <f t="shared" si="6"/>
        <v>76500</v>
      </c>
      <c r="J146" s="24">
        <f t="shared" si="7"/>
        <v>76500</v>
      </c>
    </row>
    <row r="147" spans="2:10" s="17" customFormat="1" ht="17.25" customHeight="1">
      <c r="B147" s="85" t="s">
        <v>55</v>
      </c>
      <c r="C147" s="81" t="s">
        <v>301</v>
      </c>
      <c r="D147" s="81"/>
      <c r="E147" s="76">
        <v>220000</v>
      </c>
      <c r="F147" s="76">
        <v>220000</v>
      </c>
      <c r="G147" s="62">
        <f t="shared" si="14"/>
        <v>44000</v>
      </c>
      <c r="H147" s="62">
        <f t="shared" si="15"/>
        <v>44000</v>
      </c>
      <c r="I147" s="24">
        <f t="shared" si="6"/>
        <v>264000</v>
      </c>
      <c r="J147" s="24">
        <f t="shared" si="7"/>
        <v>264000</v>
      </c>
    </row>
    <row r="148" spans="2:10" s="17" customFormat="1" ht="17.25" customHeight="1">
      <c r="B148" s="85"/>
      <c r="C148" s="81" t="s">
        <v>297</v>
      </c>
      <c r="D148" s="81"/>
      <c r="E148" s="75">
        <v>233333.33</v>
      </c>
      <c r="F148" s="75">
        <v>233333.33</v>
      </c>
      <c r="G148" s="62">
        <f t="shared" si="14"/>
        <v>46666.665999999997</v>
      </c>
      <c r="H148" s="62">
        <f t="shared" si="15"/>
        <v>46666.665999999997</v>
      </c>
      <c r="I148" s="24">
        <f t="shared" si="6"/>
        <v>279999.99599999998</v>
      </c>
      <c r="J148" s="24">
        <f t="shared" si="7"/>
        <v>279999.99599999998</v>
      </c>
    </row>
    <row r="149" spans="2:10" s="17" customFormat="1" ht="36.75" customHeight="1">
      <c r="B149" s="61" t="s">
        <v>56</v>
      </c>
      <c r="C149" s="86" t="s">
        <v>125</v>
      </c>
      <c r="D149" s="86"/>
      <c r="E149" s="60" t="s">
        <v>125</v>
      </c>
      <c r="F149" s="60" t="s">
        <v>125</v>
      </c>
      <c r="G149" s="60" t="s">
        <v>125</v>
      </c>
      <c r="H149" s="60" t="s">
        <v>125</v>
      </c>
      <c r="I149" s="60" t="s">
        <v>125</v>
      </c>
      <c r="J149" s="59" t="s">
        <v>125</v>
      </c>
    </row>
    <row r="150" spans="2:10" s="17" customFormat="1" ht="34.5" customHeight="1">
      <c r="B150" s="85" t="s">
        <v>57</v>
      </c>
      <c r="C150" s="81" t="s">
        <v>297</v>
      </c>
      <c r="D150" s="81"/>
      <c r="E150" s="75">
        <v>60966.67</v>
      </c>
      <c r="F150" s="75">
        <v>60966.67</v>
      </c>
      <c r="G150" s="62">
        <f t="shared" ref="G150:G157" si="16">SUM(I150-E150)</f>
        <v>12193.334000000003</v>
      </c>
      <c r="H150" s="62">
        <f t="shared" ref="H150:H157" si="17">SUM(J150-F150)</f>
        <v>12193.334000000003</v>
      </c>
      <c r="I150" s="24">
        <f t="shared" ref="I150" si="18">E150*12/10</f>
        <v>73160.004000000001</v>
      </c>
      <c r="J150" s="24">
        <f t="shared" ref="J150" si="19">F150*12/10</f>
        <v>73160.004000000001</v>
      </c>
    </row>
    <row r="151" spans="2:10" s="17" customFormat="1" ht="17.25" customHeight="1">
      <c r="B151" s="85"/>
      <c r="C151" s="81" t="s">
        <v>298</v>
      </c>
      <c r="D151" s="81"/>
      <c r="E151" s="76">
        <v>63000</v>
      </c>
      <c r="F151" s="76">
        <v>63000</v>
      </c>
      <c r="G151" s="62">
        <f t="shared" si="16"/>
        <v>12600</v>
      </c>
      <c r="H151" s="62">
        <f t="shared" si="17"/>
        <v>12600</v>
      </c>
      <c r="I151" s="24">
        <f t="shared" si="6"/>
        <v>75600</v>
      </c>
      <c r="J151" s="24">
        <f t="shared" si="7"/>
        <v>75600</v>
      </c>
    </row>
    <row r="152" spans="2:10" s="17" customFormat="1" ht="17.25" customHeight="1">
      <c r="B152" s="85"/>
      <c r="C152" s="81" t="s">
        <v>299</v>
      </c>
      <c r="D152" s="81"/>
      <c r="E152" s="75">
        <v>66666.67</v>
      </c>
      <c r="F152" s="75">
        <v>66666.67</v>
      </c>
      <c r="G152" s="62">
        <f t="shared" si="16"/>
        <v>13333.334000000003</v>
      </c>
      <c r="H152" s="62">
        <f t="shared" si="17"/>
        <v>13333.334000000003</v>
      </c>
      <c r="I152" s="24">
        <f t="shared" si="6"/>
        <v>80000.004000000001</v>
      </c>
      <c r="J152" s="24">
        <f t="shared" si="7"/>
        <v>80000.004000000001</v>
      </c>
    </row>
    <row r="153" spans="2:10" s="17" customFormat="1" ht="17.25" customHeight="1">
      <c r="B153" s="85" t="s">
        <v>58</v>
      </c>
      <c r="C153" s="81" t="s">
        <v>297</v>
      </c>
      <c r="D153" s="81"/>
      <c r="E153" s="76">
        <v>32500</v>
      </c>
      <c r="F153" s="76">
        <v>32500</v>
      </c>
      <c r="G153" s="62">
        <f t="shared" si="16"/>
        <v>6500</v>
      </c>
      <c r="H153" s="62">
        <f t="shared" si="17"/>
        <v>6500</v>
      </c>
      <c r="I153" s="24">
        <f t="shared" si="6"/>
        <v>39000</v>
      </c>
      <c r="J153" s="24">
        <f t="shared" si="7"/>
        <v>39000</v>
      </c>
    </row>
    <row r="154" spans="2:10" s="17" customFormat="1" ht="17.25" customHeight="1">
      <c r="B154" s="85"/>
      <c r="C154" s="81" t="s">
        <v>298</v>
      </c>
      <c r="D154" s="81"/>
      <c r="E154" s="76">
        <v>38875</v>
      </c>
      <c r="F154" s="76">
        <v>38875</v>
      </c>
      <c r="G154" s="62">
        <f t="shared" si="16"/>
        <v>7775</v>
      </c>
      <c r="H154" s="62">
        <f t="shared" si="17"/>
        <v>7775</v>
      </c>
      <c r="I154" s="24">
        <f t="shared" si="6"/>
        <v>46650</v>
      </c>
      <c r="J154" s="24">
        <f t="shared" si="7"/>
        <v>46650</v>
      </c>
    </row>
    <row r="155" spans="2:10" s="17" customFormat="1" ht="17.25" customHeight="1">
      <c r="B155" s="85" t="s">
        <v>109</v>
      </c>
      <c r="C155" s="81" t="s">
        <v>301</v>
      </c>
      <c r="D155" s="81"/>
      <c r="E155" s="76">
        <v>151000</v>
      </c>
      <c r="F155" s="76">
        <v>151000</v>
      </c>
      <c r="G155" s="62">
        <f t="shared" si="16"/>
        <v>30200</v>
      </c>
      <c r="H155" s="62">
        <f t="shared" si="17"/>
        <v>30200</v>
      </c>
      <c r="I155" s="24">
        <f t="shared" si="6"/>
        <v>181200</v>
      </c>
      <c r="J155" s="24">
        <f t="shared" si="7"/>
        <v>181200</v>
      </c>
    </row>
    <row r="156" spans="2:10" s="17" customFormat="1" ht="17.25" customHeight="1">
      <c r="B156" s="85"/>
      <c r="C156" s="81" t="s">
        <v>297</v>
      </c>
      <c r="D156" s="81"/>
      <c r="E156" s="75">
        <v>254166.67</v>
      </c>
      <c r="F156" s="75">
        <v>254166.67</v>
      </c>
      <c r="G156" s="62">
        <f t="shared" si="16"/>
        <v>50833.334000000003</v>
      </c>
      <c r="H156" s="62">
        <f t="shared" si="17"/>
        <v>50833.334000000003</v>
      </c>
      <c r="I156" s="24">
        <f t="shared" si="6"/>
        <v>305000.00400000002</v>
      </c>
      <c r="J156" s="24">
        <f t="shared" si="7"/>
        <v>305000.00400000002</v>
      </c>
    </row>
    <row r="157" spans="2:10" s="17" customFormat="1" ht="22.5" customHeight="1">
      <c r="B157" s="85" t="s">
        <v>110</v>
      </c>
      <c r="C157" s="81" t="s">
        <v>301</v>
      </c>
      <c r="D157" s="81"/>
      <c r="E157" s="76">
        <v>144000</v>
      </c>
      <c r="F157" s="76">
        <v>144000</v>
      </c>
      <c r="G157" s="62">
        <f t="shared" si="16"/>
        <v>28800</v>
      </c>
      <c r="H157" s="62">
        <f t="shared" si="17"/>
        <v>28800</v>
      </c>
      <c r="I157" s="24">
        <f t="shared" si="6"/>
        <v>172800</v>
      </c>
      <c r="J157" s="24">
        <f t="shared" si="7"/>
        <v>172800</v>
      </c>
    </row>
    <row r="158" spans="2:10" s="17" customFormat="1" ht="22.5" customHeight="1">
      <c r="B158" s="85"/>
      <c r="C158" s="81" t="s">
        <v>297</v>
      </c>
      <c r="D158" s="81"/>
      <c r="E158" s="75">
        <v>245833.33</v>
      </c>
      <c r="F158" s="75">
        <v>245833.33</v>
      </c>
      <c r="G158" s="53">
        <f t="shared" ref="G158:H200" si="20">SUM(I158-E158)</f>
        <v>49166.665999999997</v>
      </c>
      <c r="H158" s="53">
        <f t="shared" si="20"/>
        <v>49166.665999999997</v>
      </c>
      <c r="I158" s="24">
        <f t="shared" si="6"/>
        <v>294999.99599999998</v>
      </c>
      <c r="J158" s="24">
        <f t="shared" si="7"/>
        <v>294999.99599999998</v>
      </c>
    </row>
    <row r="159" spans="2:10" s="17" customFormat="1" ht="39" customHeight="1">
      <c r="B159" s="61" t="s">
        <v>111</v>
      </c>
      <c r="C159" s="86" t="s">
        <v>125</v>
      </c>
      <c r="D159" s="86"/>
      <c r="E159" s="60" t="s">
        <v>125</v>
      </c>
      <c r="F159" s="60" t="s">
        <v>125</v>
      </c>
      <c r="G159" s="60" t="s">
        <v>125</v>
      </c>
      <c r="H159" s="60" t="s">
        <v>125</v>
      </c>
      <c r="I159" s="60" t="s">
        <v>125</v>
      </c>
      <c r="J159" s="59" t="s">
        <v>125</v>
      </c>
    </row>
    <row r="160" spans="2:10" s="17" customFormat="1" ht="18" customHeight="1">
      <c r="B160" s="85" t="s">
        <v>112</v>
      </c>
      <c r="C160" s="81" t="s">
        <v>301</v>
      </c>
      <c r="D160" s="81"/>
      <c r="E160" s="76">
        <v>90600</v>
      </c>
      <c r="F160" s="76">
        <v>90600</v>
      </c>
      <c r="G160" s="53">
        <f t="shared" si="20"/>
        <v>18120</v>
      </c>
      <c r="H160" s="53">
        <f t="shared" si="20"/>
        <v>18120</v>
      </c>
      <c r="I160" s="24">
        <f t="shared" ref="I160:J200" si="21">E160*12/10</f>
        <v>108720</v>
      </c>
      <c r="J160" s="24">
        <f t="shared" si="21"/>
        <v>108720</v>
      </c>
    </row>
    <row r="161" spans="2:10" s="17" customFormat="1" ht="18" customHeight="1">
      <c r="B161" s="85"/>
      <c r="C161" s="81" t="s">
        <v>297</v>
      </c>
      <c r="D161" s="81"/>
      <c r="E161" s="76">
        <v>152500</v>
      </c>
      <c r="F161" s="76">
        <v>152500</v>
      </c>
      <c r="G161" s="62">
        <f t="shared" si="20"/>
        <v>30500</v>
      </c>
      <c r="H161" s="62">
        <f t="shared" si="20"/>
        <v>30500</v>
      </c>
      <c r="I161" s="24">
        <f t="shared" si="21"/>
        <v>183000</v>
      </c>
      <c r="J161" s="24">
        <f t="shared" si="21"/>
        <v>183000</v>
      </c>
    </row>
    <row r="162" spans="2:10" s="17" customFormat="1" ht="18" customHeight="1">
      <c r="B162" s="85" t="s">
        <v>113</v>
      </c>
      <c r="C162" s="81" t="s">
        <v>301</v>
      </c>
      <c r="D162" s="81"/>
      <c r="E162" s="76">
        <v>144000</v>
      </c>
      <c r="F162" s="76">
        <v>144000</v>
      </c>
      <c r="G162" s="62">
        <f t="shared" si="20"/>
        <v>28800</v>
      </c>
      <c r="H162" s="62">
        <f t="shared" si="20"/>
        <v>28800</v>
      </c>
      <c r="I162" s="24">
        <f t="shared" si="21"/>
        <v>172800</v>
      </c>
      <c r="J162" s="24">
        <f t="shared" si="21"/>
        <v>172800</v>
      </c>
    </row>
    <row r="163" spans="2:10" s="17" customFormat="1" ht="18" customHeight="1">
      <c r="B163" s="85"/>
      <c r="C163" s="81" t="s">
        <v>297</v>
      </c>
      <c r="D163" s="81"/>
      <c r="E163" s="75">
        <v>245833.33</v>
      </c>
      <c r="F163" s="75">
        <v>245833.33</v>
      </c>
      <c r="G163" s="62">
        <f t="shared" si="20"/>
        <v>49166.665999999997</v>
      </c>
      <c r="H163" s="62">
        <f t="shared" si="20"/>
        <v>49166.665999999997</v>
      </c>
      <c r="I163" s="24">
        <f t="shared" si="21"/>
        <v>294999.99599999998</v>
      </c>
      <c r="J163" s="24">
        <f t="shared" si="21"/>
        <v>294999.99599999998</v>
      </c>
    </row>
    <row r="164" spans="2:10" s="17" customFormat="1" ht="17.25" customHeight="1">
      <c r="B164" s="85" t="s">
        <v>114</v>
      </c>
      <c r="C164" s="81" t="s">
        <v>301</v>
      </c>
      <c r="D164" s="81"/>
      <c r="E164" s="76">
        <v>14000</v>
      </c>
      <c r="F164" s="76">
        <v>14000</v>
      </c>
      <c r="G164" s="62">
        <f t="shared" si="20"/>
        <v>2800</v>
      </c>
      <c r="H164" s="62">
        <f t="shared" si="20"/>
        <v>2800</v>
      </c>
      <c r="I164" s="24">
        <f t="shared" si="21"/>
        <v>16800</v>
      </c>
      <c r="J164" s="24">
        <f t="shared" si="21"/>
        <v>16800</v>
      </c>
    </row>
    <row r="165" spans="2:10" s="17" customFormat="1" ht="17.25" customHeight="1">
      <c r="B165" s="85"/>
      <c r="C165" s="81" t="s">
        <v>297</v>
      </c>
      <c r="D165" s="81"/>
      <c r="E165" s="75">
        <v>24166.67</v>
      </c>
      <c r="F165" s="75">
        <v>24166.67</v>
      </c>
      <c r="G165" s="62">
        <f t="shared" si="20"/>
        <v>4833.3339999999989</v>
      </c>
      <c r="H165" s="62">
        <f t="shared" si="20"/>
        <v>4833.3339999999989</v>
      </c>
      <c r="I165" s="24">
        <f t="shared" si="21"/>
        <v>29000.003999999997</v>
      </c>
      <c r="J165" s="24">
        <f t="shared" si="21"/>
        <v>29000.003999999997</v>
      </c>
    </row>
    <row r="166" spans="2:10" s="17" customFormat="1" ht="35.25" customHeight="1">
      <c r="B166" s="61" t="s">
        <v>135</v>
      </c>
      <c r="C166" s="81" t="s">
        <v>297</v>
      </c>
      <c r="D166" s="81"/>
      <c r="E166" s="73">
        <v>32541.67</v>
      </c>
      <c r="F166" s="73">
        <v>32541.67</v>
      </c>
      <c r="G166" s="62">
        <f t="shared" si="20"/>
        <v>6508.3340000000026</v>
      </c>
      <c r="H166" s="62">
        <f t="shared" si="20"/>
        <v>6508.3340000000026</v>
      </c>
      <c r="I166" s="24">
        <f t="shared" si="21"/>
        <v>39050.004000000001</v>
      </c>
      <c r="J166" s="24">
        <f t="shared" si="21"/>
        <v>39050.004000000001</v>
      </c>
    </row>
    <row r="167" spans="2:10" s="17" customFormat="1" ht="37.5" customHeight="1">
      <c r="B167" s="61" t="s">
        <v>136</v>
      </c>
      <c r="C167" s="81" t="s">
        <v>297</v>
      </c>
      <c r="D167" s="81"/>
      <c r="E167" s="74">
        <v>57190</v>
      </c>
      <c r="F167" s="74">
        <v>57190</v>
      </c>
      <c r="G167" s="62">
        <f t="shared" si="20"/>
        <v>11438</v>
      </c>
      <c r="H167" s="62">
        <f t="shared" si="20"/>
        <v>11438</v>
      </c>
      <c r="I167" s="24">
        <f t="shared" si="21"/>
        <v>68628</v>
      </c>
      <c r="J167" s="24">
        <f t="shared" si="21"/>
        <v>68628</v>
      </c>
    </row>
    <row r="168" spans="2:10" s="17" customFormat="1" ht="16.5" customHeight="1">
      <c r="B168" s="85" t="s">
        <v>137</v>
      </c>
      <c r="C168" s="81" t="s">
        <v>297</v>
      </c>
      <c r="D168" s="81"/>
      <c r="E168" s="75">
        <v>22293.33</v>
      </c>
      <c r="F168" s="75">
        <v>22293.33</v>
      </c>
      <c r="G168" s="62">
        <f t="shared" si="20"/>
        <v>4458.6660000000011</v>
      </c>
      <c r="H168" s="62">
        <f t="shared" si="20"/>
        <v>4458.6660000000011</v>
      </c>
      <c r="I168" s="24">
        <f t="shared" si="21"/>
        <v>26751.996000000003</v>
      </c>
      <c r="J168" s="24">
        <f t="shared" si="21"/>
        <v>26751.996000000003</v>
      </c>
    </row>
    <row r="169" spans="2:10" s="17" customFormat="1" ht="34.5" customHeight="1">
      <c r="B169" s="85"/>
      <c r="C169" s="81" t="s">
        <v>298</v>
      </c>
      <c r="D169" s="81"/>
      <c r="E169" s="76">
        <v>200000</v>
      </c>
      <c r="F169" s="76">
        <v>200000</v>
      </c>
      <c r="G169" s="62">
        <f t="shared" si="20"/>
        <v>40000</v>
      </c>
      <c r="H169" s="62">
        <f t="shared" si="20"/>
        <v>40000</v>
      </c>
      <c r="I169" s="24">
        <f t="shared" si="21"/>
        <v>240000</v>
      </c>
      <c r="J169" s="24">
        <f t="shared" si="21"/>
        <v>240000</v>
      </c>
    </row>
    <row r="170" spans="2:10" s="17" customFormat="1" ht="15" customHeight="1">
      <c r="B170" s="85" t="s">
        <v>138</v>
      </c>
      <c r="C170" s="81" t="s">
        <v>298</v>
      </c>
      <c r="D170" s="81"/>
      <c r="E170" s="76">
        <v>82500</v>
      </c>
      <c r="F170" s="76">
        <v>82500</v>
      </c>
      <c r="G170" s="62">
        <f t="shared" si="20"/>
        <v>16500</v>
      </c>
      <c r="H170" s="62">
        <f t="shared" si="20"/>
        <v>16500</v>
      </c>
      <c r="I170" s="24">
        <f t="shared" si="21"/>
        <v>99000</v>
      </c>
      <c r="J170" s="24">
        <f t="shared" si="21"/>
        <v>99000</v>
      </c>
    </row>
    <row r="171" spans="2:10" s="17" customFormat="1" ht="15" customHeight="1">
      <c r="B171" s="85"/>
      <c r="C171" s="81" t="s">
        <v>297</v>
      </c>
      <c r="D171" s="81"/>
      <c r="E171" s="75">
        <v>95008.33</v>
      </c>
      <c r="F171" s="75">
        <v>95008.33</v>
      </c>
      <c r="G171" s="62">
        <f t="shared" si="20"/>
        <v>19001.665999999997</v>
      </c>
      <c r="H171" s="62">
        <f t="shared" si="20"/>
        <v>19001.665999999997</v>
      </c>
      <c r="I171" s="24">
        <f t="shared" si="21"/>
        <v>114009.996</v>
      </c>
      <c r="J171" s="24">
        <f t="shared" si="21"/>
        <v>114009.996</v>
      </c>
    </row>
    <row r="172" spans="2:10" s="17" customFormat="1" ht="15" customHeight="1">
      <c r="B172" s="85"/>
      <c r="C172" s="81" t="s">
        <v>299</v>
      </c>
      <c r="D172" s="81"/>
      <c r="E172" s="76">
        <v>100000</v>
      </c>
      <c r="F172" s="76">
        <v>100000</v>
      </c>
      <c r="G172" s="62">
        <f t="shared" si="20"/>
        <v>20000</v>
      </c>
      <c r="H172" s="62">
        <f t="shared" si="20"/>
        <v>20000</v>
      </c>
      <c r="I172" s="24">
        <f t="shared" si="21"/>
        <v>120000</v>
      </c>
      <c r="J172" s="24">
        <f t="shared" si="21"/>
        <v>120000</v>
      </c>
    </row>
    <row r="173" spans="2:10" s="17" customFormat="1" ht="35.25" customHeight="1">
      <c r="B173" s="61" t="s">
        <v>139</v>
      </c>
      <c r="C173" s="81" t="s">
        <v>297</v>
      </c>
      <c r="D173" s="81"/>
      <c r="E173" s="76">
        <v>16650</v>
      </c>
      <c r="F173" s="76">
        <v>16650</v>
      </c>
      <c r="G173" s="62">
        <f t="shared" si="20"/>
        <v>3330</v>
      </c>
      <c r="H173" s="62">
        <f t="shared" si="20"/>
        <v>3330</v>
      </c>
      <c r="I173" s="24">
        <f t="shared" si="21"/>
        <v>19980</v>
      </c>
      <c r="J173" s="24">
        <f t="shared" si="21"/>
        <v>19980</v>
      </c>
    </row>
    <row r="174" spans="2:10" s="17" customFormat="1" ht="17.25" customHeight="1">
      <c r="B174" s="85" t="s">
        <v>140</v>
      </c>
      <c r="C174" s="81" t="s">
        <v>297</v>
      </c>
      <c r="D174" s="81"/>
      <c r="E174" s="76">
        <v>16650</v>
      </c>
      <c r="F174" s="76">
        <v>16650</v>
      </c>
      <c r="G174" s="62">
        <f t="shared" si="20"/>
        <v>3330</v>
      </c>
      <c r="H174" s="62">
        <f t="shared" si="20"/>
        <v>3330</v>
      </c>
      <c r="I174" s="24">
        <f t="shared" si="21"/>
        <v>19980</v>
      </c>
      <c r="J174" s="24">
        <f t="shared" si="21"/>
        <v>19980</v>
      </c>
    </row>
    <row r="175" spans="2:10" s="17" customFormat="1" ht="17.25" customHeight="1">
      <c r="B175" s="85"/>
      <c r="C175" s="81" t="s">
        <v>298</v>
      </c>
      <c r="D175" s="81"/>
      <c r="E175" s="75">
        <v>51666.67</v>
      </c>
      <c r="F175" s="75">
        <v>51666.67</v>
      </c>
      <c r="G175" s="62">
        <f t="shared" si="20"/>
        <v>10333.334000000003</v>
      </c>
      <c r="H175" s="62">
        <f t="shared" si="20"/>
        <v>10333.334000000003</v>
      </c>
      <c r="I175" s="24">
        <f t="shared" si="21"/>
        <v>62000.004000000001</v>
      </c>
      <c r="J175" s="24">
        <f t="shared" si="21"/>
        <v>62000.004000000001</v>
      </c>
    </row>
    <row r="176" spans="2:10" s="17" customFormat="1" ht="34.5" customHeight="1">
      <c r="B176" s="61" t="s">
        <v>141</v>
      </c>
      <c r="C176" s="81" t="s">
        <v>297</v>
      </c>
      <c r="D176" s="81"/>
      <c r="E176" s="76">
        <v>24500</v>
      </c>
      <c r="F176" s="76">
        <v>24500</v>
      </c>
      <c r="G176" s="62">
        <f t="shared" si="20"/>
        <v>4900</v>
      </c>
      <c r="H176" s="62">
        <f t="shared" si="20"/>
        <v>4900</v>
      </c>
      <c r="I176" s="24">
        <f t="shared" si="21"/>
        <v>29400</v>
      </c>
      <c r="J176" s="24">
        <f t="shared" si="21"/>
        <v>29400</v>
      </c>
    </row>
    <row r="177" spans="2:10" s="17" customFormat="1" ht="34.5" customHeight="1">
      <c r="B177" s="61" t="s">
        <v>142</v>
      </c>
      <c r="C177" s="81" t="s">
        <v>297</v>
      </c>
      <c r="D177" s="81"/>
      <c r="E177" s="76">
        <v>152500</v>
      </c>
      <c r="F177" s="76">
        <v>152500</v>
      </c>
      <c r="G177" s="62">
        <f t="shared" si="20"/>
        <v>30500</v>
      </c>
      <c r="H177" s="62">
        <f t="shared" si="20"/>
        <v>30500</v>
      </c>
      <c r="I177" s="24">
        <f t="shared" si="21"/>
        <v>183000</v>
      </c>
      <c r="J177" s="24">
        <f t="shared" si="21"/>
        <v>183000</v>
      </c>
    </row>
    <row r="178" spans="2:10" s="17" customFormat="1" ht="17.25" customHeight="1">
      <c r="B178" s="85" t="s">
        <v>143</v>
      </c>
      <c r="C178" s="81" t="s">
        <v>298</v>
      </c>
      <c r="D178" s="81"/>
      <c r="E178" s="76">
        <v>29500</v>
      </c>
      <c r="F178" s="76">
        <v>29500</v>
      </c>
      <c r="G178" s="62">
        <f t="shared" si="20"/>
        <v>5900</v>
      </c>
      <c r="H178" s="62">
        <f t="shared" si="20"/>
        <v>5900</v>
      </c>
      <c r="I178" s="24">
        <f t="shared" si="21"/>
        <v>35400</v>
      </c>
      <c r="J178" s="24">
        <f t="shared" si="21"/>
        <v>35400</v>
      </c>
    </row>
    <row r="179" spans="2:10" s="17" customFormat="1" ht="17.25" customHeight="1">
      <c r="B179" s="85"/>
      <c r="C179" s="81" t="s">
        <v>297</v>
      </c>
      <c r="D179" s="81"/>
      <c r="E179" s="76">
        <v>32475</v>
      </c>
      <c r="F179" s="76">
        <v>32475</v>
      </c>
      <c r="G179" s="62">
        <f t="shared" si="20"/>
        <v>6495</v>
      </c>
      <c r="H179" s="62">
        <f t="shared" si="20"/>
        <v>6495</v>
      </c>
      <c r="I179" s="24">
        <f t="shared" si="21"/>
        <v>38970</v>
      </c>
      <c r="J179" s="24">
        <f t="shared" si="21"/>
        <v>38970</v>
      </c>
    </row>
    <row r="180" spans="2:10" s="17" customFormat="1" ht="17.25" customHeight="1">
      <c r="B180" s="85"/>
      <c r="C180" s="81" t="s">
        <v>299</v>
      </c>
      <c r="D180" s="81"/>
      <c r="E180" s="76">
        <v>32500</v>
      </c>
      <c r="F180" s="76">
        <v>32500</v>
      </c>
      <c r="G180" s="62">
        <f t="shared" si="20"/>
        <v>6500</v>
      </c>
      <c r="H180" s="62">
        <f t="shared" si="20"/>
        <v>6500</v>
      </c>
      <c r="I180" s="24">
        <f t="shared" si="21"/>
        <v>39000</v>
      </c>
      <c r="J180" s="24">
        <f t="shared" si="21"/>
        <v>39000</v>
      </c>
    </row>
    <row r="181" spans="2:10" s="17" customFormat="1" ht="36" customHeight="1">
      <c r="B181" s="61" t="s">
        <v>144</v>
      </c>
      <c r="C181" s="86" t="s">
        <v>125</v>
      </c>
      <c r="D181" s="86"/>
      <c r="E181" s="60" t="s">
        <v>125</v>
      </c>
      <c r="F181" s="60" t="s">
        <v>125</v>
      </c>
      <c r="G181" s="60" t="s">
        <v>125</v>
      </c>
      <c r="H181" s="60" t="s">
        <v>125</v>
      </c>
      <c r="I181" s="60" t="s">
        <v>125</v>
      </c>
      <c r="J181" s="59" t="s">
        <v>125</v>
      </c>
    </row>
    <row r="182" spans="2:10" s="17" customFormat="1" ht="17.25" customHeight="1">
      <c r="B182" s="85" t="s">
        <v>145</v>
      </c>
      <c r="C182" s="81" t="s">
        <v>300</v>
      </c>
      <c r="D182" s="81"/>
      <c r="E182" s="76">
        <v>188200</v>
      </c>
      <c r="F182" s="76">
        <v>188200</v>
      </c>
      <c r="G182" s="62">
        <f t="shared" si="20"/>
        <v>37640</v>
      </c>
      <c r="H182" s="53">
        <f t="shared" si="20"/>
        <v>37640</v>
      </c>
      <c r="I182" s="24">
        <f t="shared" si="21"/>
        <v>225840</v>
      </c>
      <c r="J182" s="24">
        <f t="shared" si="21"/>
        <v>225840</v>
      </c>
    </row>
    <row r="183" spans="2:10" s="17" customFormat="1" ht="17.25" customHeight="1">
      <c r="B183" s="85"/>
      <c r="C183" s="81" t="s">
        <v>298</v>
      </c>
      <c r="D183" s="81"/>
      <c r="E183" s="75">
        <v>228416.67</v>
      </c>
      <c r="F183" s="75">
        <v>228416.67</v>
      </c>
      <c r="G183" s="62">
        <f t="shared" si="20"/>
        <v>45683.334000000003</v>
      </c>
      <c r="H183" s="62">
        <f t="shared" si="20"/>
        <v>45683.334000000003</v>
      </c>
      <c r="I183" s="24">
        <f t="shared" si="21"/>
        <v>274100.00400000002</v>
      </c>
      <c r="J183" s="24">
        <f t="shared" si="21"/>
        <v>274100.00400000002</v>
      </c>
    </row>
    <row r="184" spans="2:10" s="17" customFormat="1" ht="17.25" customHeight="1">
      <c r="B184" s="85" t="s">
        <v>146</v>
      </c>
      <c r="C184" s="81" t="s">
        <v>297</v>
      </c>
      <c r="D184" s="81"/>
      <c r="E184" s="75">
        <v>124816.67</v>
      </c>
      <c r="F184" s="75">
        <v>124816.67</v>
      </c>
      <c r="G184" s="62">
        <f t="shared" si="20"/>
        <v>24963.334000000017</v>
      </c>
      <c r="H184" s="62">
        <f t="shared" si="20"/>
        <v>24963.334000000017</v>
      </c>
      <c r="I184" s="24">
        <f t="shared" si="21"/>
        <v>149780.00400000002</v>
      </c>
      <c r="J184" s="24">
        <f t="shared" si="21"/>
        <v>149780.00400000002</v>
      </c>
    </row>
    <row r="185" spans="2:10" s="17" customFormat="1" ht="17.25" customHeight="1">
      <c r="B185" s="85"/>
      <c r="C185" s="81" t="s">
        <v>299</v>
      </c>
      <c r="D185" s="81"/>
      <c r="E185" s="75">
        <v>158333.32999999999</v>
      </c>
      <c r="F185" s="75">
        <v>158333.32999999999</v>
      </c>
      <c r="G185" s="62">
        <f t="shared" si="20"/>
        <v>31666.665999999997</v>
      </c>
      <c r="H185" s="62">
        <f t="shared" si="20"/>
        <v>31666.665999999997</v>
      </c>
      <c r="I185" s="24">
        <f t="shared" si="21"/>
        <v>189999.99599999998</v>
      </c>
      <c r="J185" s="24">
        <f t="shared" si="21"/>
        <v>189999.99599999998</v>
      </c>
    </row>
    <row r="186" spans="2:10" s="17" customFormat="1" ht="15.75" customHeight="1">
      <c r="B186" s="85"/>
      <c r="C186" s="81" t="s">
        <v>300</v>
      </c>
      <c r="D186" s="81"/>
      <c r="E186" s="75">
        <v>484866.66</v>
      </c>
      <c r="F186" s="75">
        <v>484866.66</v>
      </c>
      <c r="G186" s="62">
        <f t="shared" si="20"/>
        <v>96973.331999999995</v>
      </c>
      <c r="H186" s="62">
        <f t="shared" si="20"/>
        <v>96973.331999999995</v>
      </c>
      <c r="I186" s="24">
        <f t="shared" si="21"/>
        <v>581839.99199999997</v>
      </c>
      <c r="J186" s="24">
        <f t="shared" si="21"/>
        <v>581839.99199999997</v>
      </c>
    </row>
    <row r="187" spans="2:10" s="17" customFormat="1" ht="36" customHeight="1">
      <c r="B187" s="61" t="s">
        <v>147</v>
      </c>
      <c r="C187" s="86" t="s">
        <v>125</v>
      </c>
      <c r="D187" s="86"/>
      <c r="E187" s="60" t="s">
        <v>125</v>
      </c>
      <c r="F187" s="60" t="s">
        <v>125</v>
      </c>
      <c r="G187" s="60" t="s">
        <v>125</v>
      </c>
      <c r="H187" s="60" t="s">
        <v>125</v>
      </c>
      <c r="I187" s="60" t="s">
        <v>125</v>
      </c>
      <c r="J187" s="59" t="s">
        <v>125</v>
      </c>
    </row>
    <row r="188" spans="2:10" s="17" customFormat="1" ht="18" customHeight="1">
      <c r="B188" s="85" t="s">
        <v>148</v>
      </c>
      <c r="C188" s="81" t="s">
        <v>298</v>
      </c>
      <c r="D188" s="81"/>
      <c r="E188" s="76">
        <v>43000</v>
      </c>
      <c r="F188" s="76">
        <v>43000</v>
      </c>
      <c r="G188" s="53">
        <f t="shared" si="20"/>
        <v>8600</v>
      </c>
      <c r="H188" s="53">
        <f t="shared" si="20"/>
        <v>8600</v>
      </c>
      <c r="I188" s="24">
        <f t="shared" si="21"/>
        <v>51600</v>
      </c>
      <c r="J188" s="24">
        <f t="shared" si="21"/>
        <v>51600</v>
      </c>
    </row>
    <row r="189" spans="2:10" s="17" customFormat="1" ht="18" customHeight="1">
      <c r="B189" s="85"/>
      <c r="C189" s="81" t="s">
        <v>297</v>
      </c>
      <c r="D189" s="81"/>
      <c r="E189" s="76">
        <v>52500</v>
      </c>
      <c r="F189" s="76">
        <v>52500</v>
      </c>
      <c r="G189" s="62">
        <f t="shared" si="20"/>
        <v>10500</v>
      </c>
      <c r="H189" s="62">
        <f t="shared" si="20"/>
        <v>10500</v>
      </c>
      <c r="I189" s="24">
        <f t="shared" si="21"/>
        <v>63000</v>
      </c>
      <c r="J189" s="24">
        <f t="shared" si="21"/>
        <v>63000</v>
      </c>
    </row>
    <row r="190" spans="2:10" s="17" customFormat="1" ht="18" customHeight="1">
      <c r="B190" s="85"/>
      <c r="C190" s="81" t="s">
        <v>299</v>
      </c>
      <c r="D190" s="81"/>
      <c r="E190" s="76">
        <v>55000</v>
      </c>
      <c r="F190" s="76">
        <v>55000</v>
      </c>
      <c r="G190" s="62">
        <f t="shared" si="20"/>
        <v>11000</v>
      </c>
      <c r="H190" s="62">
        <f t="shared" si="20"/>
        <v>11000</v>
      </c>
      <c r="I190" s="24">
        <f t="shared" si="21"/>
        <v>66000</v>
      </c>
      <c r="J190" s="24">
        <f t="shared" si="21"/>
        <v>66000</v>
      </c>
    </row>
    <row r="191" spans="2:10" s="17" customFormat="1" ht="17.25" customHeight="1">
      <c r="B191" s="85" t="s">
        <v>149</v>
      </c>
      <c r="C191" s="81" t="s">
        <v>296</v>
      </c>
      <c r="D191" s="81"/>
      <c r="E191" s="75">
        <v>9749.61</v>
      </c>
      <c r="F191" s="75">
        <v>9749.61</v>
      </c>
      <c r="G191" s="62">
        <f t="shared" si="20"/>
        <v>1949.9220000000005</v>
      </c>
      <c r="H191" s="62">
        <f t="shared" si="20"/>
        <v>1949.9220000000005</v>
      </c>
      <c r="I191" s="24">
        <f t="shared" si="21"/>
        <v>11699.532000000001</v>
      </c>
      <c r="J191" s="24">
        <f t="shared" si="21"/>
        <v>11699.532000000001</v>
      </c>
    </row>
    <row r="192" spans="2:10" s="17" customFormat="1" ht="17.25" customHeight="1">
      <c r="B192" s="85"/>
      <c r="C192" s="81" t="s">
        <v>301</v>
      </c>
      <c r="D192" s="81"/>
      <c r="E192" s="76">
        <v>12000</v>
      </c>
      <c r="F192" s="76">
        <v>12000</v>
      </c>
      <c r="G192" s="62">
        <f t="shared" si="20"/>
        <v>2400</v>
      </c>
      <c r="H192" s="62">
        <f t="shared" si="20"/>
        <v>2400</v>
      </c>
      <c r="I192" s="24">
        <f t="shared" si="21"/>
        <v>14400</v>
      </c>
      <c r="J192" s="24">
        <f t="shared" si="21"/>
        <v>14400</v>
      </c>
    </row>
    <row r="193" spans="2:10" s="17" customFormat="1" ht="17.25" customHeight="1">
      <c r="B193" s="85"/>
      <c r="C193" s="81" t="s">
        <v>298</v>
      </c>
      <c r="D193" s="81"/>
      <c r="E193" s="76">
        <v>13000</v>
      </c>
      <c r="F193" s="76">
        <v>13000</v>
      </c>
      <c r="G193" s="62">
        <f t="shared" si="20"/>
        <v>2600</v>
      </c>
      <c r="H193" s="62">
        <f t="shared" si="20"/>
        <v>2600</v>
      </c>
      <c r="I193" s="24">
        <f t="shared" si="21"/>
        <v>15600</v>
      </c>
      <c r="J193" s="24">
        <f t="shared" si="21"/>
        <v>15600</v>
      </c>
    </row>
    <row r="194" spans="2:10" s="17" customFormat="1" ht="17.25" customHeight="1">
      <c r="B194" s="85"/>
      <c r="C194" s="81" t="s">
        <v>297</v>
      </c>
      <c r="D194" s="81"/>
      <c r="E194" s="76">
        <v>13320</v>
      </c>
      <c r="F194" s="76">
        <v>13320</v>
      </c>
      <c r="G194" s="62">
        <f t="shared" si="20"/>
        <v>2664</v>
      </c>
      <c r="H194" s="62">
        <f t="shared" si="20"/>
        <v>2664</v>
      </c>
      <c r="I194" s="24">
        <f t="shared" si="21"/>
        <v>15984</v>
      </c>
      <c r="J194" s="24">
        <f t="shared" si="21"/>
        <v>15984</v>
      </c>
    </row>
    <row r="195" spans="2:10" s="17" customFormat="1" ht="17.25" customHeight="1">
      <c r="B195" s="85"/>
      <c r="C195" s="81" t="s">
        <v>299</v>
      </c>
      <c r="D195" s="81"/>
      <c r="E195" s="76">
        <v>13500</v>
      </c>
      <c r="F195" s="76">
        <v>13500</v>
      </c>
      <c r="G195" s="62">
        <f t="shared" si="20"/>
        <v>2700</v>
      </c>
      <c r="H195" s="62">
        <f t="shared" si="20"/>
        <v>2700</v>
      </c>
      <c r="I195" s="24">
        <f t="shared" si="21"/>
        <v>16200</v>
      </c>
      <c r="J195" s="24">
        <f t="shared" si="21"/>
        <v>16200</v>
      </c>
    </row>
    <row r="196" spans="2:10" s="17" customFormat="1" ht="21" customHeight="1">
      <c r="B196" s="85" t="s">
        <v>150</v>
      </c>
      <c r="C196" s="81" t="s">
        <v>297</v>
      </c>
      <c r="D196" s="81"/>
      <c r="E196" s="76">
        <v>9968</v>
      </c>
      <c r="F196" s="76">
        <v>9968</v>
      </c>
      <c r="G196" s="62">
        <f t="shared" si="20"/>
        <v>1993.6000000000004</v>
      </c>
      <c r="H196" s="62">
        <f t="shared" si="20"/>
        <v>1993.6000000000004</v>
      </c>
      <c r="I196" s="24">
        <f t="shared" si="21"/>
        <v>11961.6</v>
      </c>
      <c r="J196" s="24">
        <f t="shared" si="21"/>
        <v>11961.6</v>
      </c>
    </row>
    <row r="197" spans="2:10" s="17" customFormat="1" ht="21" customHeight="1">
      <c r="B197" s="85"/>
      <c r="C197" s="81" t="s">
        <v>298</v>
      </c>
      <c r="D197" s="81"/>
      <c r="E197" s="76">
        <v>10000</v>
      </c>
      <c r="F197" s="76">
        <v>10000</v>
      </c>
      <c r="G197" s="62">
        <f t="shared" si="20"/>
        <v>2000</v>
      </c>
      <c r="H197" s="62">
        <f t="shared" si="20"/>
        <v>2000</v>
      </c>
      <c r="I197" s="24">
        <f t="shared" si="21"/>
        <v>12000</v>
      </c>
      <c r="J197" s="24">
        <f t="shared" si="21"/>
        <v>12000</v>
      </c>
    </row>
    <row r="198" spans="2:10" s="17" customFormat="1" ht="37.5" customHeight="1">
      <c r="B198" s="61" t="s">
        <v>151</v>
      </c>
      <c r="C198" s="81" t="s">
        <v>298</v>
      </c>
      <c r="D198" s="81"/>
      <c r="E198" s="77">
        <v>48250</v>
      </c>
      <c r="F198" s="77">
        <v>48250</v>
      </c>
      <c r="G198" s="62">
        <f t="shared" si="20"/>
        <v>9650</v>
      </c>
      <c r="H198" s="62">
        <f t="shared" si="20"/>
        <v>9650</v>
      </c>
      <c r="I198" s="24">
        <f t="shared" si="21"/>
        <v>57900</v>
      </c>
      <c r="J198" s="24">
        <f t="shared" si="21"/>
        <v>57900</v>
      </c>
    </row>
    <row r="199" spans="2:10" s="17" customFormat="1" ht="37.5" customHeight="1">
      <c r="B199" s="61" t="s">
        <v>152</v>
      </c>
      <c r="C199" s="81" t="s">
        <v>297</v>
      </c>
      <c r="D199" s="81"/>
      <c r="E199" s="76">
        <v>35000</v>
      </c>
      <c r="F199" s="76">
        <v>35000</v>
      </c>
      <c r="G199" s="62">
        <f t="shared" si="20"/>
        <v>7000</v>
      </c>
      <c r="H199" s="62">
        <f t="shared" si="20"/>
        <v>7000</v>
      </c>
      <c r="I199" s="24">
        <f t="shared" si="21"/>
        <v>42000</v>
      </c>
      <c r="J199" s="24">
        <f t="shared" si="21"/>
        <v>42000</v>
      </c>
    </row>
    <row r="200" spans="2:10" s="17" customFormat="1" ht="34.5" customHeight="1">
      <c r="B200" s="37" t="s">
        <v>153</v>
      </c>
      <c r="C200" s="81" t="s">
        <v>297</v>
      </c>
      <c r="D200" s="81"/>
      <c r="E200" s="76">
        <v>82000</v>
      </c>
      <c r="F200" s="76">
        <v>82000</v>
      </c>
      <c r="G200" s="62">
        <f t="shared" si="20"/>
        <v>16400</v>
      </c>
      <c r="H200" s="62">
        <f t="shared" si="20"/>
        <v>16400</v>
      </c>
      <c r="I200" s="24">
        <f t="shared" si="21"/>
        <v>98400</v>
      </c>
      <c r="J200" s="24">
        <f t="shared" si="21"/>
        <v>98400</v>
      </c>
    </row>
    <row r="201" spans="2:10" s="17" customFormat="1" ht="17.25" customHeight="1">
      <c r="B201" s="85" t="s">
        <v>154</v>
      </c>
      <c r="C201" s="81" t="s">
        <v>301</v>
      </c>
      <c r="D201" s="81"/>
      <c r="E201" s="76">
        <v>40000</v>
      </c>
      <c r="F201" s="76">
        <v>40000</v>
      </c>
      <c r="G201" s="62">
        <f t="shared" ref="G201:H205" si="22">SUM(I201-E201)</f>
        <v>8000</v>
      </c>
      <c r="H201" s="62">
        <f t="shared" si="22"/>
        <v>8000</v>
      </c>
      <c r="I201" s="24">
        <f t="shared" ref="I201:J203" si="23">E201*12/10</f>
        <v>48000</v>
      </c>
      <c r="J201" s="24">
        <f t="shared" si="23"/>
        <v>48000</v>
      </c>
    </row>
    <row r="202" spans="2:10" s="17" customFormat="1" ht="17.25" customHeight="1">
      <c r="B202" s="85"/>
      <c r="C202" s="81" t="s">
        <v>297</v>
      </c>
      <c r="D202" s="81"/>
      <c r="E202" s="76">
        <v>44400</v>
      </c>
      <c r="F202" s="76">
        <v>44400</v>
      </c>
      <c r="G202" s="62">
        <f t="shared" si="22"/>
        <v>8880</v>
      </c>
      <c r="H202" s="62">
        <f t="shared" si="22"/>
        <v>8880</v>
      </c>
      <c r="I202" s="24">
        <f t="shared" si="23"/>
        <v>53280</v>
      </c>
      <c r="J202" s="24">
        <f t="shared" si="23"/>
        <v>53280</v>
      </c>
    </row>
    <row r="203" spans="2:10" s="17" customFormat="1" ht="17.25" customHeight="1">
      <c r="B203" s="85"/>
      <c r="C203" s="81" t="s">
        <v>298</v>
      </c>
      <c r="D203" s="81"/>
      <c r="E203" s="75">
        <v>46666.67</v>
      </c>
      <c r="F203" s="75">
        <v>46666.67</v>
      </c>
      <c r="G203" s="62">
        <f t="shared" si="22"/>
        <v>9333.3340000000026</v>
      </c>
      <c r="H203" s="62">
        <f t="shared" si="22"/>
        <v>9333.3340000000026</v>
      </c>
      <c r="I203" s="24">
        <f t="shared" si="23"/>
        <v>56000.004000000001</v>
      </c>
      <c r="J203" s="24">
        <f t="shared" si="23"/>
        <v>56000.004000000001</v>
      </c>
    </row>
    <row r="204" spans="2:10" s="17" customFormat="1" ht="19.5" customHeight="1">
      <c r="B204" s="85" t="s">
        <v>155</v>
      </c>
      <c r="C204" s="81" t="s">
        <v>297</v>
      </c>
      <c r="D204" s="81"/>
      <c r="E204" s="76">
        <v>5560</v>
      </c>
      <c r="F204" s="76">
        <v>5560</v>
      </c>
      <c r="G204" s="62">
        <f t="shared" si="22"/>
        <v>0</v>
      </c>
      <c r="H204" s="62">
        <f t="shared" si="22"/>
        <v>0</v>
      </c>
      <c r="I204" s="79">
        <v>5560</v>
      </c>
      <c r="J204" s="79">
        <v>5560</v>
      </c>
    </row>
    <row r="205" spans="2:10" s="17" customFormat="1" ht="19.5" customHeight="1">
      <c r="B205" s="85"/>
      <c r="C205" s="81" t="s">
        <v>298</v>
      </c>
      <c r="D205" s="81"/>
      <c r="E205" s="76">
        <v>7500</v>
      </c>
      <c r="F205" s="76">
        <v>7500</v>
      </c>
      <c r="G205" s="62">
        <f t="shared" si="22"/>
        <v>0</v>
      </c>
      <c r="H205" s="62">
        <f t="shared" si="22"/>
        <v>0</v>
      </c>
      <c r="I205" s="79">
        <v>7500</v>
      </c>
      <c r="J205" s="79">
        <v>7500</v>
      </c>
    </row>
    <row r="206" spans="2:10" s="17" customFormat="1" ht="35.25" customHeight="1">
      <c r="B206" s="61" t="s">
        <v>156</v>
      </c>
      <c r="C206" s="86" t="s">
        <v>125</v>
      </c>
      <c r="D206" s="86"/>
      <c r="E206" s="60" t="s">
        <v>125</v>
      </c>
      <c r="F206" s="60" t="s">
        <v>125</v>
      </c>
      <c r="G206" s="60" t="s">
        <v>125</v>
      </c>
      <c r="H206" s="60" t="s">
        <v>125</v>
      </c>
      <c r="I206" s="60" t="s">
        <v>125</v>
      </c>
      <c r="J206" s="59" t="s">
        <v>125</v>
      </c>
    </row>
    <row r="207" spans="2:10" s="16" customFormat="1" ht="35.25" customHeight="1">
      <c r="B207" s="61" t="s">
        <v>157</v>
      </c>
      <c r="C207" s="92" t="s">
        <v>302</v>
      </c>
      <c r="D207" s="92"/>
      <c r="E207" s="76">
        <v>14800</v>
      </c>
      <c r="F207" s="76">
        <v>14800</v>
      </c>
      <c r="G207" s="62">
        <f t="shared" ref="G207:H217" si="24">SUM(I207-E207)</f>
        <v>0</v>
      </c>
      <c r="H207" s="62">
        <f t="shared" si="24"/>
        <v>0</v>
      </c>
      <c r="I207" s="79">
        <v>14800</v>
      </c>
      <c r="J207" s="79">
        <v>14800</v>
      </c>
    </row>
    <row r="208" spans="2:10" s="16" customFormat="1" ht="35.25" customHeight="1">
      <c r="B208" s="61" t="s">
        <v>158</v>
      </c>
      <c r="C208" s="92" t="s">
        <v>302</v>
      </c>
      <c r="D208" s="92"/>
      <c r="E208" s="76">
        <v>19800</v>
      </c>
      <c r="F208" s="76">
        <v>19800</v>
      </c>
      <c r="G208" s="62">
        <f t="shared" si="24"/>
        <v>0</v>
      </c>
      <c r="H208" s="62">
        <f t="shared" si="24"/>
        <v>0</v>
      </c>
      <c r="I208" s="79">
        <v>19800</v>
      </c>
      <c r="J208" s="79">
        <v>19800</v>
      </c>
    </row>
    <row r="209" spans="2:10" s="16" customFormat="1" ht="35.25" customHeight="1">
      <c r="B209" s="61" t="s">
        <v>159</v>
      </c>
      <c r="C209" s="92" t="s">
        <v>302</v>
      </c>
      <c r="D209" s="92"/>
      <c r="E209" s="77">
        <v>7200</v>
      </c>
      <c r="F209" s="77">
        <v>7200</v>
      </c>
      <c r="G209" s="62">
        <f t="shared" si="24"/>
        <v>0</v>
      </c>
      <c r="H209" s="62">
        <f t="shared" si="24"/>
        <v>0</v>
      </c>
      <c r="I209" s="80">
        <v>7200</v>
      </c>
      <c r="J209" s="80">
        <v>7200</v>
      </c>
    </row>
    <row r="210" spans="2:10" s="16" customFormat="1" ht="35.25" customHeight="1">
      <c r="B210" s="61" t="s">
        <v>160</v>
      </c>
      <c r="C210" s="92" t="s">
        <v>302</v>
      </c>
      <c r="D210" s="92"/>
      <c r="E210" s="76">
        <v>22000</v>
      </c>
      <c r="F210" s="76">
        <v>22000</v>
      </c>
      <c r="G210" s="62">
        <f t="shared" si="24"/>
        <v>0</v>
      </c>
      <c r="H210" s="62">
        <f t="shared" si="24"/>
        <v>0</v>
      </c>
      <c r="I210" s="79">
        <v>22000</v>
      </c>
      <c r="J210" s="79">
        <v>22000</v>
      </c>
    </row>
    <row r="211" spans="2:10" s="16" customFormat="1" ht="35.25" customHeight="1">
      <c r="B211" s="61" t="s">
        <v>161</v>
      </c>
      <c r="C211" s="92" t="s">
        <v>302</v>
      </c>
      <c r="D211" s="92"/>
      <c r="E211" s="76">
        <v>48500</v>
      </c>
      <c r="F211" s="76">
        <v>48500</v>
      </c>
      <c r="G211" s="62">
        <f t="shared" si="24"/>
        <v>0</v>
      </c>
      <c r="H211" s="62">
        <f t="shared" si="24"/>
        <v>0</v>
      </c>
      <c r="I211" s="79">
        <v>48500</v>
      </c>
      <c r="J211" s="79">
        <v>48500</v>
      </c>
    </row>
    <row r="212" spans="2:10" s="16" customFormat="1" ht="35.25" customHeight="1">
      <c r="B212" s="61" t="s">
        <v>162</v>
      </c>
      <c r="C212" s="92" t="s">
        <v>302</v>
      </c>
      <c r="D212" s="92"/>
      <c r="E212" s="76">
        <v>5500</v>
      </c>
      <c r="F212" s="76">
        <v>5500</v>
      </c>
      <c r="G212" s="62">
        <f t="shared" si="24"/>
        <v>0</v>
      </c>
      <c r="H212" s="62">
        <f t="shared" si="24"/>
        <v>0</v>
      </c>
      <c r="I212" s="79">
        <v>5500</v>
      </c>
      <c r="J212" s="79">
        <v>5500</v>
      </c>
    </row>
    <row r="213" spans="2:10" s="16" customFormat="1" ht="35.25" customHeight="1">
      <c r="B213" s="61" t="s">
        <v>163</v>
      </c>
      <c r="C213" s="92" t="s">
        <v>302</v>
      </c>
      <c r="D213" s="92"/>
      <c r="E213" s="76">
        <v>21900</v>
      </c>
      <c r="F213" s="76">
        <v>21900</v>
      </c>
      <c r="G213" s="62">
        <f t="shared" si="24"/>
        <v>0</v>
      </c>
      <c r="H213" s="62">
        <f t="shared" si="24"/>
        <v>0</v>
      </c>
      <c r="I213" s="79">
        <v>21900</v>
      </c>
      <c r="J213" s="79">
        <v>21900</v>
      </c>
    </row>
    <row r="214" spans="2:10" s="16" customFormat="1" ht="35.25" customHeight="1">
      <c r="B214" s="61" t="s">
        <v>164</v>
      </c>
      <c r="C214" s="92" t="s">
        <v>302</v>
      </c>
      <c r="D214" s="92"/>
      <c r="E214" s="76">
        <v>18000</v>
      </c>
      <c r="F214" s="76">
        <v>18000</v>
      </c>
      <c r="G214" s="62">
        <f t="shared" si="24"/>
        <v>0</v>
      </c>
      <c r="H214" s="62">
        <f t="shared" si="24"/>
        <v>0</v>
      </c>
      <c r="I214" s="79">
        <v>18000</v>
      </c>
      <c r="J214" s="79">
        <v>18000</v>
      </c>
    </row>
    <row r="215" spans="2:10" s="16" customFormat="1" ht="35.25" customHeight="1">
      <c r="B215" s="61" t="s">
        <v>165</v>
      </c>
      <c r="C215" s="92" t="s">
        <v>302</v>
      </c>
      <c r="D215" s="92"/>
      <c r="E215" s="76">
        <v>50000</v>
      </c>
      <c r="F215" s="76">
        <v>50000</v>
      </c>
      <c r="G215" s="62">
        <f t="shared" si="24"/>
        <v>10000</v>
      </c>
      <c r="H215" s="62">
        <f t="shared" si="24"/>
        <v>10000</v>
      </c>
      <c r="I215" s="24">
        <f t="shared" ref="I215:J215" si="25">E215*12/10</f>
        <v>60000</v>
      </c>
      <c r="J215" s="24">
        <f t="shared" si="25"/>
        <v>60000</v>
      </c>
    </row>
    <row r="216" spans="2:10" s="16" customFormat="1" ht="35.25" customHeight="1">
      <c r="B216" s="61" t="s">
        <v>166</v>
      </c>
      <c r="C216" s="92" t="s">
        <v>302</v>
      </c>
      <c r="D216" s="92"/>
      <c r="E216" s="76">
        <v>90000</v>
      </c>
      <c r="F216" s="76">
        <v>90000</v>
      </c>
      <c r="G216" s="62">
        <f t="shared" si="24"/>
        <v>0</v>
      </c>
      <c r="H216" s="62">
        <f t="shared" si="24"/>
        <v>0</v>
      </c>
      <c r="I216" s="79">
        <v>90000</v>
      </c>
      <c r="J216" s="79">
        <v>90000</v>
      </c>
    </row>
    <row r="217" spans="2:10" s="16" customFormat="1" ht="35.25" customHeight="1">
      <c r="B217" s="61" t="s">
        <v>167</v>
      </c>
      <c r="C217" s="92" t="s">
        <v>302</v>
      </c>
      <c r="D217" s="92"/>
      <c r="E217" s="76">
        <v>12500</v>
      </c>
      <c r="F217" s="76">
        <v>12500</v>
      </c>
      <c r="G217" s="62">
        <f t="shared" si="24"/>
        <v>0</v>
      </c>
      <c r="H217" s="62">
        <f t="shared" si="24"/>
        <v>0</v>
      </c>
      <c r="I217" s="79">
        <v>12500</v>
      </c>
      <c r="J217" s="79">
        <v>12500</v>
      </c>
    </row>
    <row r="218" spans="2:10" s="16" customFormat="1" ht="35.25" customHeight="1">
      <c r="B218" s="61" t="s">
        <v>168</v>
      </c>
      <c r="C218" s="86" t="s">
        <v>125</v>
      </c>
      <c r="D218" s="86"/>
      <c r="E218" s="60" t="s">
        <v>125</v>
      </c>
      <c r="F218" s="60" t="s">
        <v>125</v>
      </c>
      <c r="G218" s="60" t="s">
        <v>125</v>
      </c>
      <c r="H218" s="60" t="s">
        <v>125</v>
      </c>
      <c r="I218" s="60" t="s">
        <v>125</v>
      </c>
      <c r="J218" s="59" t="s">
        <v>125</v>
      </c>
    </row>
    <row r="219" spans="2:10" s="16" customFormat="1" ht="35.25" customHeight="1">
      <c r="B219" s="61" t="s">
        <v>169</v>
      </c>
      <c r="C219" s="86" t="s">
        <v>125</v>
      </c>
      <c r="D219" s="86"/>
      <c r="E219" s="60" t="s">
        <v>125</v>
      </c>
      <c r="F219" s="60" t="s">
        <v>125</v>
      </c>
      <c r="G219" s="60" t="s">
        <v>125</v>
      </c>
      <c r="H219" s="60" t="s">
        <v>125</v>
      </c>
      <c r="I219" s="60" t="s">
        <v>125</v>
      </c>
      <c r="J219" s="59" t="s">
        <v>125</v>
      </c>
    </row>
    <row r="220" spans="2:10" s="16" customFormat="1" ht="35.25" customHeight="1">
      <c r="B220" s="61" t="s">
        <v>170</v>
      </c>
      <c r="C220" s="86" t="s">
        <v>125</v>
      </c>
      <c r="D220" s="86"/>
      <c r="E220" s="60" t="s">
        <v>125</v>
      </c>
      <c r="F220" s="60" t="s">
        <v>125</v>
      </c>
      <c r="G220" s="60" t="s">
        <v>125</v>
      </c>
      <c r="H220" s="60" t="s">
        <v>125</v>
      </c>
      <c r="I220" s="60" t="s">
        <v>125</v>
      </c>
      <c r="J220" s="59" t="s">
        <v>125</v>
      </c>
    </row>
    <row r="221" spans="2:10" ht="27" customHeight="1">
      <c r="B221" s="113" t="s">
        <v>59</v>
      </c>
      <c r="C221" s="114"/>
      <c r="D221" s="115"/>
      <c r="E221" s="113" t="s">
        <v>335</v>
      </c>
      <c r="F221" s="204"/>
      <c r="G221" s="204"/>
      <c r="H221" s="204"/>
      <c r="I221" s="204"/>
      <c r="J221" s="205"/>
    </row>
    <row r="222" spans="2:10" ht="13.5" customHeight="1">
      <c r="B222" s="156"/>
      <c r="C222" s="157"/>
      <c r="D222" s="157"/>
      <c r="E222" s="157"/>
      <c r="F222" s="157"/>
      <c r="G222" s="157"/>
      <c r="H222" s="157"/>
      <c r="I222" s="157"/>
      <c r="J222" s="158"/>
    </row>
    <row r="223" spans="2:10" ht="13.5" customHeight="1">
      <c r="B223" s="119" t="s">
        <v>60</v>
      </c>
      <c r="C223" s="120"/>
      <c r="D223" s="120"/>
      <c r="E223" s="120"/>
      <c r="F223" s="120"/>
      <c r="G223" s="120"/>
      <c r="H223" s="120"/>
      <c r="I223" s="120"/>
      <c r="J223" s="121"/>
    </row>
    <row r="224" spans="2:10" ht="14.25" customHeight="1">
      <c r="B224" s="116" t="s">
        <v>63</v>
      </c>
      <c r="C224" s="117" t="s">
        <v>62</v>
      </c>
      <c r="D224" s="119" t="s">
        <v>61</v>
      </c>
      <c r="E224" s="120"/>
      <c r="F224" s="120"/>
      <c r="G224" s="120"/>
      <c r="H224" s="120"/>
      <c r="I224" s="120"/>
      <c r="J224" s="121"/>
    </row>
    <row r="225" spans="2:10" ht="104.25" customHeight="1">
      <c r="B225" s="116"/>
      <c r="C225" s="118"/>
      <c r="D225" s="40" t="s">
        <v>64</v>
      </c>
      <c r="E225" s="6" t="s">
        <v>65</v>
      </c>
      <c r="F225" s="20" t="s">
        <v>106</v>
      </c>
      <c r="G225" s="21" t="s">
        <v>67</v>
      </c>
      <c r="H225" s="5" t="s">
        <v>66</v>
      </c>
      <c r="I225" s="122" t="s">
        <v>68</v>
      </c>
      <c r="J225" s="123"/>
    </row>
    <row r="226" spans="2:10" ht="13.5" customHeight="1">
      <c r="B226" s="29"/>
      <c r="C226" s="12"/>
      <c r="D226" s="11"/>
      <c r="E226" s="11"/>
      <c r="F226" s="13"/>
      <c r="G226" s="19"/>
      <c r="H226" s="10"/>
      <c r="I226" s="127"/>
      <c r="J226" s="128"/>
    </row>
    <row r="227" spans="2:10" ht="13.5" customHeight="1">
      <c r="B227" s="124" t="s">
        <v>117</v>
      </c>
      <c r="C227" s="125"/>
      <c r="D227" s="125"/>
      <c r="E227" s="125"/>
      <c r="F227" s="125"/>
      <c r="G227" s="125"/>
      <c r="H227" s="125"/>
      <c r="I227" s="125"/>
      <c r="J227" s="126"/>
    </row>
    <row r="228" spans="2:10" ht="15.75" customHeight="1">
      <c r="B228" s="90" t="s">
        <v>59</v>
      </c>
      <c r="C228" s="91"/>
      <c r="D228" s="122" t="s">
        <v>303</v>
      </c>
      <c r="E228" s="129"/>
      <c r="F228" s="129"/>
      <c r="G228" s="129"/>
      <c r="H228" s="129"/>
      <c r="I228" s="129"/>
      <c r="J228" s="130"/>
    </row>
    <row r="229" spans="2:10" ht="12.75" customHeight="1">
      <c r="B229" s="131"/>
      <c r="C229" s="132"/>
      <c r="D229" s="132"/>
      <c r="E229" s="132"/>
      <c r="F229" s="132"/>
      <c r="G229" s="132"/>
      <c r="H229" s="132"/>
      <c r="I229" s="132"/>
      <c r="J229" s="133"/>
    </row>
    <row r="230" spans="2:10" ht="14.25" customHeight="1">
      <c r="B230" s="86" t="s">
        <v>118</v>
      </c>
      <c r="C230" s="86"/>
      <c r="D230" s="86"/>
      <c r="E230" s="86"/>
      <c r="F230" s="94" t="s">
        <v>304</v>
      </c>
      <c r="G230" s="94"/>
      <c r="H230" s="94"/>
      <c r="I230" s="94"/>
      <c r="J230" s="94"/>
    </row>
    <row r="231" spans="2:10" ht="15" customHeight="1">
      <c r="B231" s="86" t="s">
        <v>119</v>
      </c>
      <c r="C231" s="86"/>
      <c r="D231" s="86"/>
      <c r="E231" s="86"/>
      <c r="F231" s="134" t="s">
        <v>120</v>
      </c>
      <c r="G231" s="134"/>
      <c r="H231" s="134"/>
      <c r="I231" s="134"/>
      <c r="J231" s="49" t="s">
        <v>121</v>
      </c>
    </row>
    <row r="232" spans="2:10" ht="15" customHeight="1">
      <c r="B232" s="86"/>
      <c r="C232" s="86"/>
      <c r="D232" s="86"/>
      <c r="E232" s="86"/>
      <c r="F232" s="94" t="s">
        <v>305</v>
      </c>
      <c r="G232" s="94"/>
      <c r="H232" s="94"/>
      <c r="I232" s="94"/>
      <c r="J232" s="58" t="s">
        <v>306</v>
      </c>
    </row>
    <row r="233" spans="2:10" ht="24.75" customHeight="1">
      <c r="B233" s="86" t="s">
        <v>122</v>
      </c>
      <c r="C233" s="86"/>
      <c r="D233" s="86"/>
      <c r="E233" s="86"/>
      <c r="F233" s="94" t="s">
        <v>307</v>
      </c>
      <c r="G233" s="94"/>
      <c r="H233" s="94"/>
      <c r="I233" s="94"/>
      <c r="J233" s="94"/>
    </row>
    <row r="234" spans="2:10" ht="24" customHeight="1">
      <c r="B234" s="86" t="s">
        <v>123</v>
      </c>
      <c r="C234" s="86"/>
      <c r="D234" s="86"/>
      <c r="E234" s="86"/>
      <c r="F234" s="94" t="s">
        <v>308</v>
      </c>
      <c r="G234" s="94"/>
      <c r="H234" s="94"/>
      <c r="I234" s="94"/>
      <c r="J234" s="94"/>
    </row>
    <row r="235" spans="2:10" ht="13.5" customHeight="1">
      <c r="B235" s="86" t="s">
        <v>124</v>
      </c>
      <c r="C235" s="86"/>
      <c r="D235" s="86"/>
      <c r="E235" s="86"/>
      <c r="F235" s="94" t="s">
        <v>309</v>
      </c>
      <c r="G235" s="94"/>
      <c r="H235" s="94"/>
      <c r="I235" s="94"/>
      <c r="J235" s="94"/>
    </row>
    <row r="236" spans="2:10" ht="12.75" customHeight="1">
      <c r="B236" s="38"/>
      <c r="C236" s="22"/>
      <c r="D236" s="45"/>
      <c r="E236" s="45"/>
      <c r="F236" s="45"/>
      <c r="G236" s="45"/>
      <c r="H236" s="45"/>
      <c r="I236" s="45"/>
      <c r="J236" s="46"/>
    </row>
    <row r="237" spans="2:10" ht="13.5" customHeight="1">
      <c r="B237" s="110" t="s">
        <v>2</v>
      </c>
      <c r="C237" s="95" t="s">
        <v>69</v>
      </c>
      <c r="D237" s="119" t="s">
        <v>70</v>
      </c>
      <c r="E237" s="120"/>
      <c r="F237" s="120"/>
      <c r="G237" s="120"/>
      <c r="H237" s="120"/>
      <c r="I237" s="120"/>
      <c r="J237" s="121"/>
    </row>
    <row r="238" spans="2:10" ht="13.5" customHeight="1">
      <c r="B238" s="111"/>
      <c r="C238" s="96"/>
      <c r="D238" s="98" t="s">
        <v>71</v>
      </c>
      <c r="E238" s="99"/>
      <c r="F238" s="110" t="s">
        <v>72</v>
      </c>
      <c r="G238" s="110" t="s">
        <v>73</v>
      </c>
      <c r="H238" s="110" t="s">
        <v>74</v>
      </c>
      <c r="I238" s="87" t="s">
        <v>75</v>
      </c>
      <c r="J238" s="89"/>
    </row>
    <row r="239" spans="2:10" ht="13.5" customHeight="1">
      <c r="B239" s="111"/>
      <c r="C239" s="96"/>
      <c r="D239" s="100"/>
      <c r="E239" s="101"/>
      <c r="F239" s="111"/>
      <c r="G239" s="111"/>
      <c r="H239" s="111"/>
      <c r="I239" s="119" t="s">
        <v>29</v>
      </c>
      <c r="J239" s="121"/>
    </row>
    <row r="240" spans="2:10" ht="13.5" customHeight="1">
      <c r="B240" s="112"/>
      <c r="C240" s="97"/>
      <c r="D240" s="102"/>
      <c r="E240" s="103"/>
      <c r="F240" s="112"/>
      <c r="G240" s="112"/>
      <c r="H240" s="112"/>
      <c r="I240" s="11" t="s">
        <v>116</v>
      </c>
      <c r="J240" s="11" t="s">
        <v>32</v>
      </c>
    </row>
    <row r="241" spans="2:11" ht="13.5" customHeight="1">
      <c r="B241" s="51" t="s">
        <v>76</v>
      </c>
      <c r="C241" s="110" t="s">
        <v>282</v>
      </c>
      <c r="D241" s="151" t="s">
        <v>310</v>
      </c>
      <c r="E241" s="152"/>
      <c r="F241" s="104" t="s">
        <v>309</v>
      </c>
      <c r="G241" s="104" t="s">
        <v>281</v>
      </c>
      <c r="H241" s="93"/>
      <c r="I241" s="93" t="s">
        <v>171</v>
      </c>
      <c r="J241" s="94"/>
    </row>
    <row r="242" spans="2:11" ht="13.5" customHeight="1">
      <c r="B242" s="56">
        <v>16</v>
      </c>
      <c r="C242" s="111"/>
      <c r="D242" s="153"/>
      <c r="E242" s="154"/>
      <c r="F242" s="105"/>
      <c r="G242" s="105"/>
      <c r="H242" s="155"/>
      <c r="I242" s="41">
        <v>9000</v>
      </c>
      <c r="J242" s="47">
        <f t="shared" ref="J242:J243" si="26">SUM(I242)</f>
        <v>9000</v>
      </c>
      <c r="K242" s="1">
        <v>1</v>
      </c>
    </row>
    <row r="243" spans="2:11" ht="13.5" customHeight="1">
      <c r="B243" s="56">
        <v>49</v>
      </c>
      <c r="C243" s="111"/>
      <c r="D243" s="153"/>
      <c r="E243" s="154"/>
      <c r="F243" s="105"/>
      <c r="G243" s="105"/>
      <c r="H243" s="155"/>
      <c r="I243" s="41">
        <v>57900</v>
      </c>
      <c r="J243" s="47">
        <f t="shared" si="26"/>
        <v>57900</v>
      </c>
      <c r="K243" s="1">
        <v>2</v>
      </c>
    </row>
    <row r="244" spans="2:11" ht="13.5" customHeight="1">
      <c r="B244" s="52" t="s">
        <v>77</v>
      </c>
      <c r="C244" s="111"/>
      <c r="D244" s="153"/>
      <c r="E244" s="154"/>
      <c r="F244" s="105"/>
      <c r="G244" s="105"/>
      <c r="H244" s="155"/>
      <c r="I244" s="28" t="s">
        <v>78</v>
      </c>
      <c r="J244" s="27">
        <f>SUM(J242:J243)</f>
        <v>66900</v>
      </c>
    </row>
    <row r="245" spans="2:11" ht="13.5" customHeight="1">
      <c r="B245" s="51" t="s">
        <v>76</v>
      </c>
      <c r="C245" s="95" t="s">
        <v>283</v>
      </c>
      <c r="D245" s="98" t="s">
        <v>311</v>
      </c>
      <c r="E245" s="99"/>
      <c r="F245" s="104" t="s">
        <v>309</v>
      </c>
      <c r="G245" s="81" t="s">
        <v>281</v>
      </c>
      <c r="H245" s="81"/>
      <c r="I245" s="93" t="s">
        <v>171</v>
      </c>
      <c r="J245" s="94"/>
    </row>
    <row r="246" spans="2:11" ht="13.5" customHeight="1">
      <c r="B246" s="55">
        <v>2</v>
      </c>
      <c r="C246" s="96"/>
      <c r="D246" s="100"/>
      <c r="E246" s="101"/>
      <c r="F246" s="105"/>
      <c r="G246" s="81"/>
      <c r="H246" s="81"/>
      <c r="I246" s="41">
        <v>4980</v>
      </c>
      <c r="J246" s="47">
        <f>SUM(I246)</f>
        <v>4980</v>
      </c>
      <c r="K246" s="1">
        <v>1</v>
      </c>
    </row>
    <row r="247" spans="2:11" ht="13.5" customHeight="1">
      <c r="B247" s="55">
        <v>7</v>
      </c>
      <c r="C247" s="96"/>
      <c r="D247" s="100"/>
      <c r="E247" s="101"/>
      <c r="F247" s="105"/>
      <c r="G247" s="81"/>
      <c r="H247" s="81"/>
      <c r="I247" s="41">
        <v>2250</v>
      </c>
      <c r="J247" s="47">
        <f t="shared" ref="J247" si="27">SUM(I247)</f>
        <v>2250</v>
      </c>
      <c r="K247" s="1">
        <v>2</v>
      </c>
    </row>
    <row r="248" spans="2:11" ht="12" customHeight="1">
      <c r="B248" s="52" t="s">
        <v>77</v>
      </c>
      <c r="C248" s="97"/>
      <c r="D248" s="102"/>
      <c r="E248" s="103"/>
      <c r="F248" s="105"/>
      <c r="G248" s="81"/>
      <c r="H248" s="81"/>
      <c r="I248" s="28" t="s">
        <v>78</v>
      </c>
      <c r="J248" s="27">
        <f>SUM(J246:J247)</f>
        <v>7230</v>
      </c>
    </row>
    <row r="249" spans="2:11" ht="15" customHeight="1">
      <c r="B249" s="51" t="s">
        <v>76</v>
      </c>
      <c r="C249" s="95" t="s">
        <v>312</v>
      </c>
      <c r="D249" s="98" t="s">
        <v>313</v>
      </c>
      <c r="E249" s="99"/>
      <c r="F249" s="110" t="s">
        <v>309</v>
      </c>
      <c r="G249" s="95" t="s">
        <v>281</v>
      </c>
      <c r="H249" s="107"/>
      <c r="I249" s="93" t="s">
        <v>171</v>
      </c>
      <c r="J249" s="94"/>
    </row>
    <row r="250" spans="2:11" ht="15" customHeight="1">
      <c r="B250" s="55">
        <v>55</v>
      </c>
      <c r="C250" s="96"/>
      <c r="D250" s="100"/>
      <c r="E250" s="101"/>
      <c r="F250" s="111"/>
      <c r="G250" s="96"/>
      <c r="H250" s="108"/>
      <c r="I250" s="64">
        <v>14800</v>
      </c>
      <c r="J250" s="47">
        <f t="shared" ref="J250:J260" si="28">SUM(I250)</f>
        <v>14800</v>
      </c>
      <c r="K250" s="1">
        <v>1</v>
      </c>
    </row>
    <row r="251" spans="2:11" ht="15" customHeight="1">
      <c r="B251" s="55">
        <v>56</v>
      </c>
      <c r="C251" s="96"/>
      <c r="D251" s="100"/>
      <c r="E251" s="101"/>
      <c r="F251" s="111"/>
      <c r="G251" s="96"/>
      <c r="H251" s="108"/>
      <c r="I251" s="64">
        <v>19800</v>
      </c>
      <c r="J251" s="47">
        <f t="shared" si="28"/>
        <v>19800</v>
      </c>
      <c r="K251" s="1">
        <v>2</v>
      </c>
    </row>
    <row r="252" spans="2:11" ht="15" customHeight="1">
      <c r="B252" s="55">
        <v>57</v>
      </c>
      <c r="C252" s="96"/>
      <c r="D252" s="100"/>
      <c r="E252" s="101"/>
      <c r="F252" s="111"/>
      <c r="G252" s="96"/>
      <c r="H252" s="108"/>
      <c r="I252" s="64">
        <v>7200</v>
      </c>
      <c r="J252" s="47">
        <f t="shared" si="28"/>
        <v>7200</v>
      </c>
      <c r="K252" s="1">
        <v>3</v>
      </c>
    </row>
    <row r="253" spans="2:11" ht="15" customHeight="1">
      <c r="B253" s="55">
        <v>58</v>
      </c>
      <c r="C253" s="96"/>
      <c r="D253" s="100"/>
      <c r="E253" s="101"/>
      <c r="F253" s="111"/>
      <c r="G253" s="96"/>
      <c r="H253" s="108"/>
      <c r="I253" s="64">
        <v>22000</v>
      </c>
      <c r="J253" s="47">
        <f t="shared" si="28"/>
        <v>22000</v>
      </c>
      <c r="K253" s="1">
        <v>4</v>
      </c>
    </row>
    <row r="254" spans="2:11" ht="15" customHeight="1">
      <c r="B254" s="55">
        <v>59</v>
      </c>
      <c r="C254" s="96"/>
      <c r="D254" s="100"/>
      <c r="E254" s="101"/>
      <c r="F254" s="111"/>
      <c r="G254" s="96"/>
      <c r="H254" s="108"/>
      <c r="I254" s="64">
        <v>48500</v>
      </c>
      <c r="J254" s="47">
        <f t="shared" si="28"/>
        <v>48500</v>
      </c>
      <c r="K254" s="1">
        <v>5</v>
      </c>
    </row>
    <row r="255" spans="2:11" ht="15" customHeight="1">
      <c r="B255" s="55">
        <v>60</v>
      </c>
      <c r="C255" s="96"/>
      <c r="D255" s="100"/>
      <c r="E255" s="101"/>
      <c r="F255" s="111"/>
      <c r="G255" s="96"/>
      <c r="H255" s="108"/>
      <c r="I255" s="64">
        <v>5500</v>
      </c>
      <c r="J255" s="47">
        <f t="shared" si="28"/>
        <v>5500</v>
      </c>
      <c r="K255" s="1">
        <v>6</v>
      </c>
    </row>
    <row r="256" spans="2:11" ht="15" customHeight="1">
      <c r="B256" s="55">
        <v>61</v>
      </c>
      <c r="C256" s="96"/>
      <c r="D256" s="100"/>
      <c r="E256" s="101"/>
      <c r="F256" s="111"/>
      <c r="G256" s="96"/>
      <c r="H256" s="108"/>
      <c r="I256" s="64">
        <v>21900</v>
      </c>
      <c r="J256" s="47">
        <f t="shared" si="28"/>
        <v>21900</v>
      </c>
      <c r="K256" s="1">
        <v>7</v>
      </c>
    </row>
    <row r="257" spans="2:11" ht="15" customHeight="1">
      <c r="B257" s="55">
        <v>62</v>
      </c>
      <c r="C257" s="96"/>
      <c r="D257" s="100"/>
      <c r="E257" s="101"/>
      <c r="F257" s="111"/>
      <c r="G257" s="96"/>
      <c r="H257" s="108"/>
      <c r="I257" s="64">
        <v>18000</v>
      </c>
      <c r="J257" s="47">
        <f t="shared" si="28"/>
        <v>18000</v>
      </c>
      <c r="K257" s="1">
        <v>8</v>
      </c>
    </row>
    <row r="258" spans="2:11" ht="15" customHeight="1">
      <c r="B258" s="55">
        <v>63</v>
      </c>
      <c r="C258" s="96"/>
      <c r="D258" s="100"/>
      <c r="E258" s="101"/>
      <c r="F258" s="111"/>
      <c r="G258" s="96"/>
      <c r="H258" s="108"/>
      <c r="I258" s="64">
        <v>60000</v>
      </c>
      <c r="J258" s="47">
        <f t="shared" si="28"/>
        <v>60000</v>
      </c>
      <c r="K258" s="1">
        <v>9</v>
      </c>
    </row>
    <row r="259" spans="2:11" ht="15" customHeight="1">
      <c r="B259" s="55">
        <v>64</v>
      </c>
      <c r="C259" s="96"/>
      <c r="D259" s="100"/>
      <c r="E259" s="101"/>
      <c r="F259" s="111"/>
      <c r="G259" s="96"/>
      <c r="H259" s="108"/>
      <c r="I259" s="64">
        <v>90000</v>
      </c>
      <c r="J259" s="47">
        <f t="shared" si="28"/>
        <v>90000</v>
      </c>
      <c r="K259" s="1">
        <v>10</v>
      </c>
    </row>
    <row r="260" spans="2:11" ht="15" customHeight="1">
      <c r="B260" s="55">
        <v>65</v>
      </c>
      <c r="C260" s="96"/>
      <c r="D260" s="100"/>
      <c r="E260" s="101"/>
      <c r="F260" s="111"/>
      <c r="G260" s="96"/>
      <c r="H260" s="108"/>
      <c r="I260" s="64">
        <v>12500</v>
      </c>
      <c r="J260" s="47">
        <f t="shared" si="28"/>
        <v>12500</v>
      </c>
      <c r="K260" s="1">
        <v>11</v>
      </c>
    </row>
    <row r="261" spans="2:11" ht="15" customHeight="1">
      <c r="B261" s="52" t="s">
        <v>77</v>
      </c>
      <c r="C261" s="97"/>
      <c r="D261" s="102"/>
      <c r="E261" s="103"/>
      <c r="F261" s="112"/>
      <c r="G261" s="97"/>
      <c r="H261" s="109"/>
      <c r="I261" s="28" t="s">
        <v>78</v>
      </c>
      <c r="J261" s="27">
        <f>SUM(J250:J260)</f>
        <v>320200</v>
      </c>
    </row>
    <row r="262" spans="2:11" ht="15" customHeight="1">
      <c r="B262" s="51" t="s">
        <v>76</v>
      </c>
      <c r="C262" s="95" t="s">
        <v>314</v>
      </c>
      <c r="D262" s="98" t="s">
        <v>315</v>
      </c>
      <c r="E262" s="99"/>
      <c r="F262" s="104" t="s">
        <v>309</v>
      </c>
      <c r="G262" s="95" t="s">
        <v>281</v>
      </c>
      <c r="H262" s="107"/>
      <c r="I262" s="93" t="s">
        <v>171</v>
      </c>
      <c r="J262" s="94"/>
    </row>
    <row r="263" spans="2:11" ht="15" customHeight="1">
      <c r="B263" s="78">
        <v>5</v>
      </c>
      <c r="C263" s="96"/>
      <c r="D263" s="100"/>
      <c r="E263" s="101"/>
      <c r="F263" s="105"/>
      <c r="G263" s="96"/>
      <c r="H263" s="108"/>
      <c r="I263" s="64">
        <v>150000</v>
      </c>
      <c r="J263" s="47">
        <f t="shared" ref="J263:J275" si="29">SUM(I263)</f>
        <v>150000</v>
      </c>
      <c r="K263" s="1">
        <v>1</v>
      </c>
    </row>
    <row r="264" spans="2:11" ht="15" customHeight="1">
      <c r="B264" s="78">
        <v>8</v>
      </c>
      <c r="C264" s="96"/>
      <c r="D264" s="100"/>
      <c r="E264" s="101"/>
      <c r="F264" s="105"/>
      <c r="G264" s="96"/>
      <c r="H264" s="108"/>
      <c r="I264" s="64">
        <v>1471.2</v>
      </c>
      <c r="J264" s="47">
        <f t="shared" si="29"/>
        <v>1471.2</v>
      </c>
      <c r="K264" s="1">
        <v>2</v>
      </c>
    </row>
    <row r="265" spans="2:11" ht="15" customHeight="1">
      <c r="B265" s="78">
        <v>15</v>
      </c>
      <c r="C265" s="96"/>
      <c r="D265" s="100"/>
      <c r="E265" s="101"/>
      <c r="F265" s="105"/>
      <c r="G265" s="96"/>
      <c r="H265" s="108"/>
      <c r="I265" s="64">
        <v>13000.5</v>
      </c>
      <c r="J265" s="47">
        <f t="shared" si="29"/>
        <v>13000.5</v>
      </c>
      <c r="K265" s="1">
        <v>3</v>
      </c>
    </row>
    <row r="266" spans="2:11" ht="15" customHeight="1">
      <c r="B266" s="78">
        <v>17</v>
      </c>
      <c r="C266" s="96"/>
      <c r="D266" s="100"/>
      <c r="E266" s="101"/>
      <c r="F266" s="105"/>
      <c r="G266" s="96"/>
      <c r="H266" s="108"/>
      <c r="I266" s="64">
        <v>46620</v>
      </c>
      <c r="J266" s="47">
        <f t="shared" si="29"/>
        <v>46620</v>
      </c>
      <c r="K266" s="1">
        <v>4</v>
      </c>
    </row>
    <row r="267" spans="2:11" ht="15" customHeight="1">
      <c r="B267" s="78">
        <v>20</v>
      </c>
      <c r="C267" s="96"/>
      <c r="D267" s="100"/>
      <c r="E267" s="101"/>
      <c r="F267" s="105"/>
      <c r="G267" s="96"/>
      <c r="H267" s="108"/>
      <c r="I267" s="64">
        <v>16650</v>
      </c>
      <c r="J267" s="47">
        <f t="shared" si="29"/>
        <v>16650</v>
      </c>
      <c r="K267" s="1">
        <v>5</v>
      </c>
    </row>
    <row r="268" spans="2:11" ht="15" customHeight="1">
      <c r="B268" s="78">
        <v>21</v>
      </c>
      <c r="C268" s="96"/>
      <c r="D268" s="100"/>
      <c r="E268" s="101"/>
      <c r="F268" s="105"/>
      <c r="G268" s="96"/>
      <c r="H268" s="108"/>
      <c r="I268" s="64">
        <v>66400</v>
      </c>
      <c r="J268" s="47">
        <f t="shared" si="29"/>
        <v>66400</v>
      </c>
      <c r="K268" s="1">
        <v>6</v>
      </c>
    </row>
    <row r="269" spans="2:11" ht="15" customHeight="1">
      <c r="B269" s="78">
        <v>33</v>
      </c>
      <c r="C269" s="96"/>
      <c r="D269" s="100"/>
      <c r="E269" s="101"/>
      <c r="F269" s="105"/>
      <c r="G269" s="96"/>
      <c r="H269" s="108"/>
      <c r="I269" s="64">
        <v>39050</v>
      </c>
      <c r="J269" s="47">
        <f t="shared" si="29"/>
        <v>39050</v>
      </c>
      <c r="K269" s="1">
        <v>7</v>
      </c>
    </row>
    <row r="270" spans="2:11" ht="15" customHeight="1">
      <c r="B270" s="78">
        <v>37</v>
      </c>
      <c r="C270" s="96"/>
      <c r="D270" s="100"/>
      <c r="E270" s="101"/>
      <c r="F270" s="105"/>
      <c r="G270" s="96"/>
      <c r="H270" s="108"/>
      <c r="I270" s="64">
        <v>19980</v>
      </c>
      <c r="J270" s="47">
        <f t="shared" si="29"/>
        <v>19980</v>
      </c>
      <c r="K270" s="1">
        <v>8</v>
      </c>
    </row>
    <row r="271" spans="2:11" ht="15" customHeight="1">
      <c r="B271" s="78">
        <v>38</v>
      </c>
      <c r="C271" s="96"/>
      <c r="D271" s="100"/>
      <c r="E271" s="101"/>
      <c r="F271" s="105"/>
      <c r="G271" s="96"/>
      <c r="H271" s="108"/>
      <c r="I271" s="64">
        <v>19980</v>
      </c>
      <c r="J271" s="47">
        <f t="shared" si="29"/>
        <v>19980</v>
      </c>
      <c r="K271" s="1">
        <v>9</v>
      </c>
    </row>
    <row r="272" spans="2:11" ht="15" customHeight="1">
      <c r="B272" s="78">
        <v>39</v>
      </c>
      <c r="C272" s="96"/>
      <c r="D272" s="100"/>
      <c r="E272" s="101"/>
      <c r="F272" s="105"/>
      <c r="G272" s="96"/>
      <c r="H272" s="108"/>
      <c r="I272" s="64">
        <v>29400</v>
      </c>
      <c r="J272" s="47">
        <f t="shared" si="29"/>
        <v>29400</v>
      </c>
      <c r="K272" s="1">
        <v>10</v>
      </c>
    </row>
    <row r="273" spans="2:11" ht="15" customHeight="1">
      <c r="B273" s="78">
        <v>40</v>
      </c>
      <c r="C273" s="96"/>
      <c r="D273" s="100"/>
      <c r="E273" s="101"/>
      <c r="F273" s="105"/>
      <c r="G273" s="96"/>
      <c r="H273" s="108"/>
      <c r="I273" s="64">
        <v>183000</v>
      </c>
      <c r="J273" s="47">
        <f t="shared" si="29"/>
        <v>183000</v>
      </c>
      <c r="K273" s="1">
        <v>11</v>
      </c>
    </row>
    <row r="274" spans="2:11" ht="15" customHeight="1">
      <c r="B274" s="78">
        <v>44</v>
      </c>
      <c r="C274" s="96"/>
      <c r="D274" s="100"/>
      <c r="E274" s="101"/>
      <c r="F274" s="105"/>
      <c r="G274" s="96"/>
      <c r="H274" s="108"/>
      <c r="I274" s="64">
        <v>149780</v>
      </c>
      <c r="J274" s="47">
        <f t="shared" si="29"/>
        <v>149780</v>
      </c>
      <c r="K274" s="1">
        <v>12</v>
      </c>
    </row>
    <row r="275" spans="2:11" ht="15" customHeight="1">
      <c r="B275" s="78">
        <v>51</v>
      </c>
      <c r="C275" s="96"/>
      <c r="D275" s="100"/>
      <c r="E275" s="101"/>
      <c r="F275" s="105"/>
      <c r="G275" s="96"/>
      <c r="H275" s="108"/>
      <c r="I275" s="64">
        <v>98400</v>
      </c>
      <c r="J275" s="47">
        <f t="shared" si="29"/>
        <v>98400</v>
      </c>
      <c r="K275" s="1">
        <v>13</v>
      </c>
    </row>
    <row r="276" spans="2:11" ht="15" customHeight="1">
      <c r="B276" s="52" t="s">
        <v>77</v>
      </c>
      <c r="C276" s="97"/>
      <c r="D276" s="102"/>
      <c r="E276" s="103"/>
      <c r="F276" s="106"/>
      <c r="G276" s="97"/>
      <c r="H276" s="109"/>
      <c r="I276" s="28" t="s">
        <v>78</v>
      </c>
      <c r="J276" s="27">
        <f>SUM(J263:J275)</f>
        <v>833731.7</v>
      </c>
    </row>
    <row r="277" spans="2:11" ht="15" customHeight="1">
      <c r="B277" s="51" t="s">
        <v>76</v>
      </c>
      <c r="C277" s="95" t="s">
        <v>316</v>
      </c>
      <c r="D277" s="98" t="s">
        <v>317</v>
      </c>
      <c r="E277" s="99"/>
      <c r="F277" s="110" t="s">
        <v>309</v>
      </c>
      <c r="G277" s="95" t="s">
        <v>281</v>
      </c>
      <c r="H277" s="107"/>
      <c r="I277" s="93" t="s">
        <v>171</v>
      </c>
      <c r="J277" s="94"/>
    </row>
    <row r="278" spans="2:11" ht="15" customHeight="1">
      <c r="B278" s="78">
        <v>27</v>
      </c>
      <c r="C278" s="96"/>
      <c r="D278" s="100"/>
      <c r="E278" s="101"/>
      <c r="F278" s="111"/>
      <c r="G278" s="96"/>
      <c r="H278" s="108"/>
      <c r="I278" s="64">
        <v>181200</v>
      </c>
      <c r="J278" s="47">
        <f t="shared" ref="J278:J283" si="30">SUM(I278)</f>
        <v>181200</v>
      </c>
      <c r="K278" s="1">
        <v>1</v>
      </c>
    </row>
    <row r="279" spans="2:11" ht="15" customHeight="1">
      <c r="B279" s="78">
        <v>28</v>
      </c>
      <c r="C279" s="96"/>
      <c r="D279" s="100"/>
      <c r="E279" s="101"/>
      <c r="F279" s="111"/>
      <c r="G279" s="96"/>
      <c r="H279" s="108"/>
      <c r="I279" s="64">
        <v>172800</v>
      </c>
      <c r="J279" s="47">
        <f t="shared" si="30"/>
        <v>172800</v>
      </c>
      <c r="K279" s="1">
        <v>2</v>
      </c>
    </row>
    <row r="280" spans="2:11" ht="15" customHeight="1">
      <c r="B280" s="78">
        <v>30</v>
      </c>
      <c r="C280" s="96"/>
      <c r="D280" s="100"/>
      <c r="E280" s="101"/>
      <c r="F280" s="111"/>
      <c r="G280" s="96"/>
      <c r="H280" s="108"/>
      <c r="I280" s="64">
        <v>108720</v>
      </c>
      <c r="J280" s="47">
        <f t="shared" si="30"/>
        <v>108720</v>
      </c>
      <c r="K280" s="1">
        <v>3</v>
      </c>
    </row>
    <row r="281" spans="2:11" ht="15" customHeight="1">
      <c r="B281" s="78">
        <v>31</v>
      </c>
      <c r="C281" s="96"/>
      <c r="D281" s="100"/>
      <c r="E281" s="101"/>
      <c r="F281" s="111"/>
      <c r="G281" s="96"/>
      <c r="H281" s="108"/>
      <c r="I281" s="64">
        <v>172800</v>
      </c>
      <c r="J281" s="47">
        <f t="shared" si="30"/>
        <v>172800</v>
      </c>
      <c r="K281" s="1">
        <v>4</v>
      </c>
    </row>
    <row r="282" spans="2:11" ht="15" customHeight="1">
      <c r="B282" s="78">
        <v>32</v>
      </c>
      <c r="C282" s="96"/>
      <c r="D282" s="100"/>
      <c r="E282" s="101"/>
      <c r="F282" s="111"/>
      <c r="G282" s="96"/>
      <c r="H282" s="108"/>
      <c r="I282" s="64">
        <v>16800</v>
      </c>
      <c r="J282" s="47">
        <f t="shared" si="30"/>
        <v>16800</v>
      </c>
      <c r="K282" s="1">
        <v>5</v>
      </c>
    </row>
    <row r="283" spans="2:11" ht="15" customHeight="1">
      <c r="B283" s="78">
        <v>52</v>
      </c>
      <c r="C283" s="96"/>
      <c r="D283" s="100"/>
      <c r="E283" s="101"/>
      <c r="F283" s="111"/>
      <c r="G283" s="96"/>
      <c r="H283" s="108"/>
      <c r="I283" s="64">
        <v>48000</v>
      </c>
      <c r="J283" s="47">
        <f t="shared" si="30"/>
        <v>48000</v>
      </c>
      <c r="K283" s="1">
        <v>6</v>
      </c>
    </row>
    <row r="284" spans="2:11" ht="15" customHeight="1">
      <c r="B284" s="52" t="s">
        <v>77</v>
      </c>
      <c r="C284" s="97"/>
      <c r="D284" s="102"/>
      <c r="E284" s="103"/>
      <c r="F284" s="112"/>
      <c r="G284" s="97"/>
      <c r="H284" s="109"/>
      <c r="I284" s="28" t="s">
        <v>78</v>
      </c>
      <c r="J284" s="27">
        <f>SUM(J278:J283)</f>
        <v>700320</v>
      </c>
    </row>
    <row r="285" spans="2:11" ht="12" customHeight="1">
      <c r="B285" s="82" t="s">
        <v>81</v>
      </c>
      <c r="C285" s="83"/>
      <c r="D285" s="83"/>
      <c r="E285" s="83"/>
      <c r="F285" s="83"/>
      <c r="G285" s="83"/>
      <c r="H285" s="83"/>
      <c r="I285" s="83"/>
      <c r="J285" s="84"/>
    </row>
    <row r="286" spans="2:11" ht="30.75" customHeight="1">
      <c r="B286" s="39" t="s">
        <v>107</v>
      </c>
      <c r="C286" s="44" t="s">
        <v>69</v>
      </c>
      <c r="D286" s="87" t="s">
        <v>82</v>
      </c>
      <c r="E286" s="138"/>
      <c r="F286" s="123"/>
      <c r="G286" s="81" t="s">
        <v>97</v>
      </c>
      <c r="H286" s="81"/>
      <c r="I286" s="44" t="s">
        <v>84</v>
      </c>
      <c r="J286" s="41" t="s">
        <v>83</v>
      </c>
    </row>
    <row r="287" spans="2:11" ht="30" customHeight="1">
      <c r="B287" s="59" t="s">
        <v>318</v>
      </c>
      <c r="C287" s="44" t="s">
        <v>282</v>
      </c>
      <c r="D287" s="87" t="s">
        <v>287</v>
      </c>
      <c r="E287" s="88"/>
      <c r="F287" s="89"/>
      <c r="G287" s="87" t="s">
        <v>285</v>
      </c>
      <c r="H287" s="89"/>
      <c r="I287" s="40" t="s">
        <v>284</v>
      </c>
      <c r="J287" s="44" t="s">
        <v>286</v>
      </c>
      <c r="K287" s="1">
        <v>2</v>
      </c>
    </row>
    <row r="288" spans="2:11" ht="30" customHeight="1">
      <c r="B288" s="59" t="s">
        <v>319</v>
      </c>
      <c r="C288" s="50" t="s">
        <v>283</v>
      </c>
      <c r="D288" s="87" t="s">
        <v>291</v>
      </c>
      <c r="E288" s="88"/>
      <c r="F288" s="89"/>
      <c r="G288" s="87" t="s">
        <v>289</v>
      </c>
      <c r="H288" s="89"/>
      <c r="I288" s="40" t="s">
        <v>288</v>
      </c>
      <c r="J288" s="44" t="s">
        <v>290</v>
      </c>
      <c r="K288" s="1">
        <v>3</v>
      </c>
    </row>
    <row r="289" spans="2:11" ht="27" customHeight="1">
      <c r="B289" s="59" t="s">
        <v>324</v>
      </c>
      <c r="C289" s="63" t="s">
        <v>312</v>
      </c>
      <c r="D289" s="87" t="s">
        <v>323</v>
      </c>
      <c r="E289" s="88"/>
      <c r="F289" s="89"/>
      <c r="G289" s="87" t="s">
        <v>321</v>
      </c>
      <c r="H289" s="89"/>
      <c r="I289" s="57" t="s">
        <v>320</v>
      </c>
      <c r="J289" s="63" t="s">
        <v>322</v>
      </c>
      <c r="K289" s="1">
        <v>5</v>
      </c>
    </row>
    <row r="290" spans="2:11" ht="66" customHeight="1">
      <c r="B290" s="59" t="s">
        <v>325</v>
      </c>
      <c r="C290" s="63" t="s">
        <v>314</v>
      </c>
      <c r="D290" s="87" t="s">
        <v>329</v>
      </c>
      <c r="E290" s="88"/>
      <c r="F290" s="89"/>
      <c r="G290" s="87" t="s">
        <v>327</v>
      </c>
      <c r="H290" s="89"/>
      <c r="I290" s="57" t="s">
        <v>326</v>
      </c>
      <c r="J290" s="63" t="s">
        <v>328</v>
      </c>
      <c r="K290" s="1">
        <v>6</v>
      </c>
    </row>
    <row r="291" spans="2:11" ht="25.5" customHeight="1">
      <c r="B291" s="30" t="s">
        <v>334</v>
      </c>
      <c r="C291" s="63" t="s">
        <v>316</v>
      </c>
      <c r="D291" s="87" t="s">
        <v>333</v>
      </c>
      <c r="E291" s="88"/>
      <c r="F291" s="89"/>
      <c r="G291" s="87" t="s">
        <v>331</v>
      </c>
      <c r="H291" s="89"/>
      <c r="I291" s="57" t="s">
        <v>330</v>
      </c>
      <c r="J291" s="63" t="s">
        <v>332</v>
      </c>
      <c r="K291" s="1">
        <v>7</v>
      </c>
    </row>
    <row r="292" spans="2:11" ht="15" customHeight="1">
      <c r="B292" s="131"/>
      <c r="C292" s="132"/>
      <c r="D292" s="132"/>
      <c r="E292" s="132"/>
      <c r="F292" s="132"/>
      <c r="G292" s="132"/>
      <c r="H292" s="132"/>
      <c r="I292" s="132"/>
      <c r="J292" s="133"/>
    </row>
    <row r="293" spans="2:11" ht="41.25" customHeight="1">
      <c r="B293" s="119" t="s">
        <v>59</v>
      </c>
      <c r="C293" s="120"/>
      <c r="D293" s="121"/>
      <c r="E293" s="122" t="s">
        <v>336</v>
      </c>
      <c r="F293" s="129"/>
      <c r="G293" s="129"/>
      <c r="H293" s="129"/>
      <c r="I293" s="129"/>
      <c r="J293" s="130"/>
    </row>
    <row r="294" spans="2:11" ht="15" customHeight="1">
      <c r="B294" s="139" t="s">
        <v>22</v>
      </c>
      <c r="C294" s="140"/>
      <c r="D294" s="141"/>
      <c r="E294" s="139" t="s">
        <v>22</v>
      </c>
      <c r="F294" s="140"/>
      <c r="G294" s="140"/>
      <c r="H294" s="140"/>
      <c r="I294" s="140"/>
      <c r="J294" s="141"/>
    </row>
    <row r="295" spans="2:11" ht="15" customHeight="1">
      <c r="B295" s="156"/>
      <c r="C295" s="157"/>
      <c r="D295" s="157"/>
      <c r="E295" s="157"/>
      <c r="F295" s="157"/>
      <c r="G295" s="157"/>
      <c r="H295" s="157"/>
      <c r="I295" s="157"/>
      <c r="J295" s="158"/>
    </row>
    <row r="296" spans="2:11" ht="40.5" customHeight="1">
      <c r="B296" s="122" t="s">
        <v>85</v>
      </c>
      <c r="C296" s="129"/>
      <c r="D296" s="129"/>
      <c r="E296" s="87"/>
      <c r="F296" s="88"/>
      <c r="G296" s="88"/>
      <c r="H296" s="88"/>
      <c r="I296" s="88"/>
      <c r="J296" s="89"/>
    </row>
    <row r="297" spans="2:11" ht="13.5" customHeight="1">
      <c r="B297" s="142"/>
      <c r="C297" s="143"/>
      <c r="D297" s="143"/>
      <c r="E297" s="143"/>
      <c r="F297" s="143"/>
      <c r="G297" s="143"/>
      <c r="H297" s="143"/>
      <c r="I297" s="143"/>
      <c r="J297" s="144"/>
    </row>
    <row r="298" spans="2:11" ht="53.25" customHeight="1">
      <c r="B298" s="122" t="s">
        <v>86</v>
      </c>
      <c r="C298" s="129"/>
      <c r="D298" s="130"/>
      <c r="E298" s="87"/>
      <c r="F298" s="88"/>
      <c r="G298" s="88"/>
      <c r="H298" s="88"/>
      <c r="I298" s="88"/>
      <c r="J298" s="89"/>
    </row>
    <row r="299" spans="2:11" ht="15.75" customHeight="1">
      <c r="B299" s="142"/>
      <c r="C299" s="143"/>
      <c r="D299" s="143"/>
      <c r="E299" s="143"/>
      <c r="F299" s="143"/>
      <c r="G299" s="143"/>
      <c r="H299" s="143"/>
      <c r="I299" s="143"/>
      <c r="J299" s="144"/>
    </row>
    <row r="300" spans="2:11" ht="33.75" customHeight="1">
      <c r="B300" s="122" t="s">
        <v>87</v>
      </c>
      <c r="C300" s="129"/>
      <c r="D300" s="130"/>
      <c r="E300" s="87"/>
      <c r="F300" s="88"/>
      <c r="G300" s="88"/>
      <c r="H300" s="88"/>
      <c r="I300" s="88"/>
      <c r="J300" s="89"/>
    </row>
    <row r="301" spans="2:11" ht="13.5" customHeight="1">
      <c r="B301" s="145"/>
      <c r="C301" s="146"/>
      <c r="D301" s="146"/>
      <c r="E301" s="146"/>
      <c r="F301" s="146"/>
      <c r="G301" s="146"/>
      <c r="H301" s="146"/>
      <c r="I301" s="146"/>
      <c r="J301" s="147"/>
    </row>
    <row r="302" spans="2:11" ht="13.5" customHeight="1">
      <c r="B302" s="122" t="s">
        <v>88</v>
      </c>
      <c r="C302" s="129"/>
      <c r="D302" s="129"/>
      <c r="E302" s="129"/>
      <c r="F302" s="129"/>
      <c r="G302" s="129"/>
      <c r="H302" s="129"/>
      <c r="I302" s="129"/>
      <c r="J302" s="130"/>
    </row>
    <row r="303" spans="2:11" ht="13.5" customHeight="1">
      <c r="B303" s="131"/>
      <c r="C303" s="132"/>
      <c r="D303" s="132"/>
      <c r="E303" s="132"/>
      <c r="F303" s="132"/>
      <c r="G303" s="132"/>
      <c r="H303" s="132"/>
      <c r="I303" s="132"/>
      <c r="J303" s="133"/>
    </row>
    <row r="304" spans="2:11" ht="13.5" customHeight="1">
      <c r="B304" s="90" t="s">
        <v>89</v>
      </c>
      <c r="C304" s="148"/>
      <c r="D304" s="148"/>
      <c r="E304" s="148"/>
      <c r="F304" s="148"/>
      <c r="G304" s="148"/>
      <c r="H304" s="148"/>
      <c r="I304" s="148"/>
      <c r="J304" s="91"/>
    </row>
    <row r="305" spans="2:10" ht="13.5" customHeight="1">
      <c r="B305" s="119" t="s">
        <v>90</v>
      </c>
      <c r="C305" s="120"/>
      <c r="D305" s="121"/>
      <c r="E305" s="119" t="s">
        <v>92</v>
      </c>
      <c r="F305" s="120"/>
      <c r="G305" s="121"/>
      <c r="H305" s="119" t="s">
        <v>93</v>
      </c>
      <c r="I305" s="121"/>
      <c r="J305" s="2"/>
    </row>
    <row r="306" spans="2:10" ht="13.5" customHeight="1">
      <c r="B306" s="119" t="s">
        <v>91</v>
      </c>
      <c r="C306" s="120"/>
      <c r="D306" s="121"/>
      <c r="E306" s="119">
        <v>10596152</v>
      </c>
      <c r="F306" s="120"/>
      <c r="G306" s="121"/>
      <c r="H306" s="185" t="s">
        <v>94</v>
      </c>
      <c r="I306" s="121"/>
      <c r="J306" s="2"/>
    </row>
    <row r="307" spans="2:10" ht="14.25" customHeight="1">
      <c r="B307" s="149" t="s">
        <v>95</v>
      </c>
      <c r="C307" s="149"/>
      <c r="D307" s="149"/>
    </row>
    <row r="308" spans="2:10" ht="14.25" customHeight="1">
      <c r="B308" s="150"/>
      <c r="C308" s="150"/>
      <c r="D308" s="150"/>
    </row>
    <row r="309" spans="2:10" ht="14.25" customHeight="1">
      <c r="B309" s="31"/>
      <c r="C309" s="23"/>
      <c r="D309" s="23"/>
    </row>
    <row r="310" spans="2:10" ht="14.25" customHeight="1">
      <c r="B310" s="31"/>
      <c r="C310" s="32"/>
      <c r="D310" s="32"/>
    </row>
    <row r="311" spans="2:10" ht="14.25" customHeight="1">
      <c r="B311" s="31"/>
      <c r="C311" s="65"/>
      <c r="D311" s="65"/>
    </row>
    <row r="312" spans="2:10" ht="14.25" customHeight="1">
      <c r="B312" s="31"/>
      <c r="C312" s="65"/>
      <c r="D312" s="65"/>
    </row>
    <row r="313" spans="2:10" ht="14.25" customHeight="1">
      <c r="B313" s="31"/>
      <c r="C313" s="65"/>
      <c r="D313" s="65"/>
    </row>
    <row r="314" spans="2:10" ht="14.25" customHeight="1">
      <c r="B314" s="31"/>
      <c r="C314" s="65"/>
      <c r="D314" s="65"/>
    </row>
    <row r="315" spans="2:10" ht="14.25" customHeight="1">
      <c r="B315" s="31"/>
      <c r="C315" s="65"/>
      <c r="D315" s="65"/>
    </row>
    <row r="316" spans="2:10" ht="14.25" customHeight="1">
      <c r="B316" s="31"/>
      <c r="C316" s="65"/>
      <c r="D316" s="65"/>
    </row>
    <row r="317" spans="2:10" ht="14.25" customHeight="1">
      <c r="B317" s="31"/>
      <c r="C317" s="65"/>
      <c r="D317" s="65"/>
    </row>
    <row r="318" spans="2:10" ht="14.25" customHeight="1">
      <c r="B318" s="31"/>
      <c r="C318" s="65"/>
      <c r="D318" s="65"/>
    </row>
    <row r="319" spans="2:10" ht="14.25" customHeight="1">
      <c r="B319" s="31"/>
      <c r="C319" s="65"/>
      <c r="D319" s="65"/>
    </row>
    <row r="320" spans="2:10" ht="14.25" customHeight="1">
      <c r="B320" s="31"/>
      <c r="C320" s="65"/>
      <c r="D320" s="65"/>
    </row>
    <row r="321" spans="2:4" ht="14.25" customHeight="1">
      <c r="B321" s="31"/>
      <c r="C321" s="32"/>
      <c r="D321" s="32"/>
    </row>
    <row r="322" spans="2:4" ht="14.25" customHeight="1">
      <c r="B322" s="31"/>
      <c r="C322" s="32"/>
      <c r="D322" s="32"/>
    </row>
    <row r="323" spans="2:4" ht="14.25" customHeight="1">
      <c r="B323" s="31"/>
      <c r="C323" s="32"/>
      <c r="D323" s="32"/>
    </row>
    <row r="324" spans="2:4" ht="14.25" customHeight="1">
      <c r="B324" s="31"/>
      <c r="C324" s="32"/>
      <c r="D324" s="32"/>
    </row>
    <row r="325" spans="2:4" ht="14.25" customHeight="1">
      <c r="B325" s="31"/>
      <c r="C325" s="54"/>
      <c r="D325" s="54"/>
    </row>
    <row r="326" spans="2:4" ht="14.25" customHeight="1">
      <c r="B326" s="31"/>
      <c r="C326" s="65"/>
      <c r="D326" s="65"/>
    </row>
    <row r="327" spans="2:4" ht="14.25" customHeight="1">
      <c r="B327" s="31"/>
      <c r="C327" s="65"/>
      <c r="D327" s="65"/>
    </row>
    <row r="328" spans="2:4" ht="14.25" customHeight="1">
      <c r="B328" s="31"/>
      <c r="C328" s="65"/>
      <c r="D328" s="65"/>
    </row>
    <row r="329" spans="2:4" ht="14.25" customHeight="1">
      <c r="B329" s="31"/>
      <c r="C329" s="65"/>
      <c r="D329" s="65"/>
    </row>
    <row r="330" spans="2:4" ht="14.25" customHeight="1">
      <c r="B330" s="31"/>
      <c r="C330" s="65"/>
      <c r="D330" s="65"/>
    </row>
    <row r="331" spans="2:4" ht="14.25" customHeight="1">
      <c r="B331" s="31"/>
      <c r="C331" s="65"/>
      <c r="D331" s="65"/>
    </row>
    <row r="332" spans="2:4" ht="14.25" customHeight="1">
      <c r="B332" s="31"/>
      <c r="C332" s="54"/>
      <c r="D332" s="54"/>
    </row>
    <row r="333" spans="2:4" ht="14.25" customHeight="1">
      <c r="B333" s="31"/>
      <c r="C333" s="32"/>
      <c r="D333" s="32"/>
    </row>
    <row r="334" spans="2:4" ht="14.25" customHeight="1">
      <c r="B334" s="31"/>
      <c r="C334" s="23"/>
      <c r="D334" s="23"/>
    </row>
    <row r="335" spans="2:4" ht="14.25" customHeight="1">
      <c r="B335" s="31"/>
      <c r="C335" s="65"/>
      <c r="D335" s="65"/>
    </row>
    <row r="336" spans="2:4" ht="14.25" customHeight="1">
      <c r="B336" s="31"/>
      <c r="C336" s="65"/>
      <c r="D336" s="65"/>
    </row>
    <row r="337" spans="2:4" ht="14.25" customHeight="1">
      <c r="B337" s="31"/>
      <c r="C337" s="65"/>
      <c r="D337" s="65"/>
    </row>
    <row r="338" spans="2:4" ht="14.25" customHeight="1">
      <c r="B338" s="31"/>
      <c r="C338" s="65"/>
      <c r="D338" s="65"/>
    </row>
    <row r="339" spans="2:4" ht="14.25" customHeight="1">
      <c r="B339" s="31"/>
      <c r="C339" s="65"/>
      <c r="D339" s="65"/>
    </row>
    <row r="340" spans="2:4" ht="14.25" customHeight="1">
      <c r="B340" s="31"/>
      <c r="C340" s="65"/>
      <c r="D340" s="65"/>
    </row>
    <row r="341" spans="2:4" ht="14.25" customHeight="1">
      <c r="B341" s="31"/>
      <c r="C341" s="65"/>
      <c r="D341" s="65"/>
    </row>
    <row r="342" spans="2:4" ht="14.25" customHeight="1">
      <c r="B342" s="31"/>
      <c r="C342" s="65"/>
      <c r="D342" s="65"/>
    </row>
    <row r="343" spans="2:4" ht="14.25" customHeight="1">
      <c r="B343" s="31"/>
      <c r="C343" s="65"/>
      <c r="D343" s="65"/>
    </row>
    <row r="344" spans="2:4" ht="14.25" customHeight="1">
      <c r="B344" s="31"/>
      <c r="C344" s="65"/>
      <c r="D344" s="65"/>
    </row>
    <row r="345" spans="2:4" ht="14.25" customHeight="1">
      <c r="B345" s="31"/>
      <c r="C345" s="65"/>
      <c r="D345" s="65"/>
    </row>
    <row r="346" spans="2:4" ht="14.25" customHeight="1">
      <c r="B346" s="31"/>
      <c r="C346" s="65"/>
      <c r="D346" s="65"/>
    </row>
    <row r="347" spans="2:4" ht="14.25" customHeight="1">
      <c r="B347" s="31"/>
      <c r="C347" s="65"/>
      <c r="D347" s="65"/>
    </row>
    <row r="348" spans="2:4" ht="14.25" customHeight="1">
      <c r="B348" s="31"/>
      <c r="C348" s="65"/>
      <c r="D348" s="65"/>
    </row>
    <row r="349" spans="2:4" ht="14.25" customHeight="1">
      <c r="B349" s="31"/>
      <c r="C349" s="65"/>
      <c r="D349" s="65"/>
    </row>
    <row r="350" spans="2:4" ht="14.25" customHeight="1">
      <c r="B350" s="31"/>
      <c r="C350" s="65"/>
      <c r="D350" s="65"/>
    </row>
    <row r="351" spans="2:4" ht="14.25" customHeight="1">
      <c r="B351" s="31"/>
      <c r="C351" s="65"/>
      <c r="D351" s="65"/>
    </row>
    <row r="352" spans="2:4" ht="14.25" customHeight="1">
      <c r="B352" s="31"/>
      <c r="C352" s="65"/>
      <c r="D352" s="65"/>
    </row>
    <row r="353" spans="2:10" ht="14.25" customHeight="1">
      <c r="B353" s="31"/>
      <c r="C353" s="65"/>
      <c r="D353" s="65"/>
    </row>
    <row r="354" spans="2:10" ht="14.25" customHeight="1">
      <c r="B354" s="31"/>
      <c r="C354" s="65"/>
      <c r="D354" s="65"/>
    </row>
    <row r="355" spans="2:10" ht="14.25" customHeight="1">
      <c r="B355" s="31"/>
      <c r="C355" s="65"/>
      <c r="D355" s="65"/>
    </row>
    <row r="356" spans="2:10" ht="14.25" customHeight="1">
      <c r="B356" s="31"/>
      <c r="C356" s="65"/>
      <c r="D356" s="65"/>
    </row>
    <row r="357" spans="2:10" ht="14.25" customHeight="1">
      <c r="B357" s="31"/>
      <c r="C357" s="65"/>
      <c r="D357" s="65"/>
    </row>
    <row r="358" spans="2:10" ht="14.25" customHeight="1">
      <c r="B358" s="31"/>
      <c r="C358" s="65"/>
      <c r="D358" s="65"/>
    </row>
    <row r="359" spans="2:10" ht="14.25" customHeight="1">
      <c r="B359" s="31"/>
      <c r="C359" s="65"/>
      <c r="D359" s="65"/>
    </row>
    <row r="360" spans="2:10" ht="14.25" customHeight="1">
      <c r="B360" s="31"/>
      <c r="C360" s="65"/>
      <c r="D360" s="65"/>
    </row>
    <row r="361" spans="2:10" ht="14.25" customHeight="1">
      <c r="B361" s="31"/>
      <c r="C361" s="65"/>
      <c r="D361" s="65"/>
    </row>
    <row r="362" spans="2:10" ht="14.25" customHeight="1">
      <c r="B362" s="31"/>
      <c r="C362" s="65"/>
      <c r="D362" s="65"/>
    </row>
    <row r="363" spans="2:10" ht="14.25" customHeight="1">
      <c r="B363" s="136"/>
      <c r="C363" s="136"/>
      <c r="D363" s="136"/>
    </row>
    <row r="364" spans="2:10" ht="18" customHeight="1">
      <c r="B364" s="137" t="s">
        <v>103</v>
      </c>
      <c r="C364" s="137"/>
      <c r="D364" s="137"/>
      <c r="E364" s="137"/>
      <c r="F364" s="137"/>
      <c r="G364" s="137"/>
      <c r="H364" s="137"/>
      <c r="I364" s="137"/>
      <c r="J364" s="137"/>
    </row>
    <row r="365" spans="2:10" ht="14.25" customHeight="1">
      <c r="B365" s="137" t="s">
        <v>104</v>
      </c>
      <c r="C365" s="137"/>
      <c r="D365" s="137"/>
      <c r="E365" s="137"/>
      <c r="F365" s="137"/>
      <c r="G365" s="137"/>
      <c r="H365" s="137"/>
      <c r="I365" s="137"/>
      <c r="J365" s="137"/>
    </row>
    <row r="366" spans="2:10" ht="14.25" customHeight="1">
      <c r="B366" s="137" t="s">
        <v>98</v>
      </c>
      <c r="C366" s="137"/>
      <c r="D366" s="137"/>
      <c r="E366" s="137"/>
      <c r="F366" s="137"/>
      <c r="G366" s="137"/>
      <c r="H366" s="137"/>
      <c r="I366" s="137"/>
      <c r="J366" s="137"/>
    </row>
    <row r="367" spans="2:10" ht="14.25" customHeight="1">
      <c r="B367" s="137" t="s">
        <v>99</v>
      </c>
      <c r="C367" s="137"/>
      <c r="D367" s="137"/>
      <c r="E367" s="137"/>
      <c r="F367" s="137"/>
      <c r="G367" s="137"/>
      <c r="H367" s="137"/>
      <c r="I367" s="137"/>
      <c r="J367" s="137"/>
    </row>
    <row r="368" spans="2:10" ht="14.25" customHeight="1">
      <c r="B368" s="137" t="s">
        <v>100</v>
      </c>
      <c r="C368" s="137"/>
      <c r="D368" s="137"/>
      <c r="E368" s="137"/>
      <c r="F368" s="137"/>
      <c r="G368" s="137"/>
      <c r="H368" s="137"/>
      <c r="I368" s="137"/>
      <c r="J368" s="137"/>
    </row>
    <row r="369" spans="2:10" ht="14.25" customHeight="1">
      <c r="B369" s="137" t="s">
        <v>101</v>
      </c>
      <c r="C369" s="137"/>
      <c r="D369" s="137"/>
      <c r="E369" s="137"/>
      <c r="F369" s="137"/>
      <c r="G369" s="137"/>
      <c r="H369" s="137"/>
      <c r="I369" s="137"/>
      <c r="J369" s="137"/>
    </row>
    <row r="370" spans="2:10" ht="14.25" customHeight="1">
      <c r="B370" s="137" t="s">
        <v>105</v>
      </c>
      <c r="C370" s="137"/>
      <c r="D370" s="137"/>
      <c r="E370" s="137"/>
      <c r="F370" s="137"/>
      <c r="G370" s="137"/>
      <c r="H370" s="137"/>
      <c r="I370" s="137"/>
      <c r="J370" s="137"/>
    </row>
    <row r="371" spans="2:10" ht="14.25" customHeight="1">
      <c r="B371" s="137" t="s">
        <v>102</v>
      </c>
      <c r="C371" s="137"/>
      <c r="D371" s="137"/>
      <c r="E371" s="137"/>
      <c r="F371" s="137"/>
      <c r="G371" s="137"/>
      <c r="H371" s="137"/>
      <c r="I371" s="137"/>
      <c r="J371" s="137"/>
    </row>
    <row r="372" spans="2:10" ht="18.75" customHeight="1">
      <c r="B372" s="135"/>
      <c r="C372" s="135"/>
      <c r="D372" s="135"/>
      <c r="E372" s="135"/>
      <c r="F372" s="135"/>
      <c r="G372" s="135"/>
      <c r="H372" s="135"/>
      <c r="I372" s="135"/>
    </row>
  </sheetData>
  <mergeCells count="312">
    <mergeCell ref="B108:B111"/>
    <mergeCell ref="D237:J237"/>
    <mergeCell ref="I238:J238"/>
    <mergeCell ref="I239:J239"/>
    <mergeCell ref="B145:B146"/>
    <mergeCell ref="B117:B120"/>
    <mergeCell ref="B129:B131"/>
    <mergeCell ref="B132:B134"/>
    <mergeCell ref="B182:B183"/>
    <mergeCell ref="B142:B144"/>
    <mergeCell ref="B155:B156"/>
    <mergeCell ref="B164:B165"/>
    <mergeCell ref="B170:B172"/>
    <mergeCell ref="B174:B175"/>
    <mergeCell ref="A1:J1"/>
    <mergeCell ref="A3:J3"/>
    <mergeCell ref="A5:J5"/>
    <mergeCell ref="A6:J6"/>
    <mergeCell ref="B80:J80"/>
    <mergeCell ref="G81:J81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81:F81"/>
    <mergeCell ref="B7:J7"/>
    <mergeCell ref="B86:J86"/>
    <mergeCell ref="G87:J87"/>
    <mergeCell ref="G88:J88"/>
    <mergeCell ref="B87:F87"/>
    <mergeCell ref="B88:F89"/>
    <mergeCell ref="B84:C84"/>
    <mergeCell ref="D84:E84"/>
    <mergeCell ref="B85:C85"/>
    <mergeCell ref="D85:E85"/>
    <mergeCell ref="B297:J297"/>
    <mergeCell ref="E306:G306"/>
    <mergeCell ref="H305:I305"/>
    <mergeCell ref="H306:I306"/>
    <mergeCell ref="B235:E235"/>
    <mergeCell ref="F235:J235"/>
    <mergeCell ref="B231:E232"/>
    <mergeCell ref="B191:B195"/>
    <mergeCell ref="B201:B203"/>
    <mergeCell ref="B204:B205"/>
    <mergeCell ref="F234:J234"/>
    <mergeCell ref="I241:J241"/>
    <mergeCell ref="D287:F287"/>
    <mergeCell ref="G287:H287"/>
    <mergeCell ref="E221:J221"/>
    <mergeCell ref="B222:J222"/>
    <mergeCell ref="B296:D296"/>
    <mergeCell ref="B292:J292"/>
    <mergeCell ref="E293:J293"/>
    <mergeCell ref="E294:J294"/>
    <mergeCell ref="B295:J295"/>
    <mergeCell ref="E296:J296"/>
    <mergeCell ref="J8:J11"/>
    <mergeCell ref="I92:J92"/>
    <mergeCell ref="I96:J96"/>
    <mergeCell ref="G89:J89"/>
    <mergeCell ref="B93:J93"/>
    <mergeCell ref="I90:J90"/>
    <mergeCell ref="I91:J91"/>
    <mergeCell ref="G96:H96"/>
    <mergeCell ref="E96:F96"/>
    <mergeCell ref="B90:F92"/>
    <mergeCell ref="C94:D97"/>
    <mergeCell ref="E94:J94"/>
    <mergeCell ref="E95:J95"/>
    <mergeCell ref="B94:B97"/>
    <mergeCell ref="B82:J82"/>
    <mergeCell ref="B83:J83"/>
    <mergeCell ref="I84:J84"/>
    <mergeCell ref="I85:J85"/>
    <mergeCell ref="C241:C244"/>
    <mergeCell ref="D241:E244"/>
    <mergeCell ref="F241:F244"/>
    <mergeCell ref="G241:G244"/>
    <mergeCell ref="H241:H244"/>
    <mergeCell ref="H245:H248"/>
    <mergeCell ref="G245:G248"/>
    <mergeCell ref="F245:F248"/>
    <mergeCell ref="D245:E248"/>
    <mergeCell ref="B369:J369"/>
    <mergeCell ref="B298:D298"/>
    <mergeCell ref="B300:D300"/>
    <mergeCell ref="B305:D305"/>
    <mergeCell ref="B299:J299"/>
    <mergeCell ref="E298:J298"/>
    <mergeCell ref="E300:J300"/>
    <mergeCell ref="B301:J301"/>
    <mergeCell ref="B302:J302"/>
    <mergeCell ref="B303:J303"/>
    <mergeCell ref="B304:J304"/>
    <mergeCell ref="B307:D308"/>
    <mergeCell ref="B368:J368"/>
    <mergeCell ref="B372:I372"/>
    <mergeCell ref="B363:D363"/>
    <mergeCell ref="B306:D306"/>
    <mergeCell ref="B364:J364"/>
    <mergeCell ref="B365:J365"/>
    <mergeCell ref="B366:J366"/>
    <mergeCell ref="B367:J367"/>
    <mergeCell ref="H238:H240"/>
    <mergeCell ref="E305:G305"/>
    <mergeCell ref="B370:J370"/>
    <mergeCell ref="B371:J371"/>
    <mergeCell ref="D286:F286"/>
    <mergeCell ref="G286:H286"/>
    <mergeCell ref="B293:D293"/>
    <mergeCell ref="B294:D294"/>
    <mergeCell ref="F238:F240"/>
    <mergeCell ref="G238:G240"/>
    <mergeCell ref="B237:B240"/>
    <mergeCell ref="D238:E240"/>
    <mergeCell ref="C237:C240"/>
    <mergeCell ref="C245:C248"/>
    <mergeCell ref="C249:C261"/>
    <mergeCell ref="D249:E261"/>
    <mergeCell ref="F249:F261"/>
    <mergeCell ref="C98:D98"/>
    <mergeCell ref="C99:D99"/>
    <mergeCell ref="C100:D100"/>
    <mergeCell ref="C102:D102"/>
    <mergeCell ref="C106:D106"/>
    <mergeCell ref="C148:D148"/>
    <mergeCell ref="C149:D149"/>
    <mergeCell ref="C150:D150"/>
    <mergeCell ref="C138:D138"/>
    <mergeCell ref="C139:D139"/>
    <mergeCell ref="C140:D140"/>
    <mergeCell ref="C141:D141"/>
    <mergeCell ref="C142:D142"/>
    <mergeCell ref="C143:D143"/>
    <mergeCell ref="C189:D189"/>
    <mergeCell ref="C190:D190"/>
    <mergeCell ref="C191:D191"/>
    <mergeCell ref="C192:D192"/>
    <mergeCell ref="C195:D195"/>
    <mergeCell ref="C197:D197"/>
    <mergeCell ref="C198:D198"/>
    <mergeCell ref="C199:D199"/>
    <mergeCell ref="C101:D101"/>
    <mergeCell ref="C107:D107"/>
    <mergeCell ref="C178:D178"/>
    <mergeCell ref="C179:D179"/>
    <mergeCell ref="C151:D151"/>
    <mergeCell ref="C152:D152"/>
    <mergeCell ref="C153:D153"/>
    <mergeCell ref="C154:D154"/>
    <mergeCell ref="C180:D180"/>
    <mergeCell ref="C181:D181"/>
    <mergeCell ref="C200:D200"/>
    <mergeCell ref="C201:D201"/>
    <mergeCell ref="C202:D202"/>
    <mergeCell ref="C203:D203"/>
    <mergeCell ref="C204:D204"/>
    <mergeCell ref="C207:D207"/>
    <mergeCell ref="C205:D205"/>
    <mergeCell ref="C206:D206"/>
    <mergeCell ref="C215:D215"/>
    <mergeCell ref="F232:I232"/>
    <mergeCell ref="B233:E233"/>
    <mergeCell ref="F233:J233"/>
    <mergeCell ref="B234:E234"/>
    <mergeCell ref="C217:D217"/>
    <mergeCell ref="C219:D219"/>
    <mergeCell ref="C220:D220"/>
    <mergeCell ref="C218:D218"/>
    <mergeCell ref="C210:D210"/>
    <mergeCell ref="C212:D212"/>
    <mergeCell ref="C211:D211"/>
    <mergeCell ref="C213:D213"/>
    <mergeCell ref="C214:D214"/>
    <mergeCell ref="C216:D216"/>
    <mergeCell ref="B135:B136"/>
    <mergeCell ref="B137:B139"/>
    <mergeCell ref="C144:D144"/>
    <mergeCell ref="C145:D145"/>
    <mergeCell ref="C146:D146"/>
    <mergeCell ref="C147:D147"/>
    <mergeCell ref="C129:D129"/>
    <mergeCell ref="C130:D130"/>
    <mergeCell ref="C131:D131"/>
    <mergeCell ref="D288:F288"/>
    <mergeCell ref="G288:H288"/>
    <mergeCell ref="I249:J249"/>
    <mergeCell ref="I245:J245"/>
    <mergeCell ref="C262:C276"/>
    <mergeCell ref="D262:E276"/>
    <mergeCell ref="F262:F276"/>
    <mergeCell ref="G262:G276"/>
    <mergeCell ref="H262:H276"/>
    <mergeCell ref="I262:J262"/>
    <mergeCell ref="C277:C284"/>
    <mergeCell ref="D277:E284"/>
    <mergeCell ref="F277:F284"/>
    <mergeCell ref="G277:G284"/>
    <mergeCell ref="H277:H284"/>
    <mergeCell ref="I277:J277"/>
    <mergeCell ref="H249:H261"/>
    <mergeCell ref="G249:G261"/>
    <mergeCell ref="D289:F289"/>
    <mergeCell ref="D290:F290"/>
    <mergeCell ref="D291:F291"/>
    <mergeCell ref="G289:H289"/>
    <mergeCell ref="G290:H290"/>
    <mergeCell ref="G291:H291"/>
    <mergeCell ref="C134:D134"/>
    <mergeCell ref="C135:D135"/>
    <mergeCell ref="C136:D136"/>
    <mergeCell ref="C137:D137"/>
    <mergeCell ref="B228:C228"/>
    <mergeCell ref="C155:D155"/>
    <mergeCell ref="C156:D156"/>
    <mergeCell ref="C157:D157"/>
    <mergeCell ref="C158:D158"/>
    <mergeCell ref="C161:D161"/>
    <mergeCell ref="C162:D162"/>
    <mergeCell ref="C163:D163"/>
    <mergeCell ref="B147:B148"/>
    <mergeCell ref="B178:B180"/>
    <mergeCell ref="C208:D208"/>
    <mergeCell ref="C209:D209"/>
    <mergeCell ref="C193:D193"/>
    <mergeCell ref="C194:D194"/>
    <mergeCell ref="C182:D182"/>
    <mergeCell ref="B101:B105"/>
    <mergeCell ref="C103:D103"/>
    <mergeCell ref="C104:D104"/>
    <mergeCell ref="C105:D105"/>
    <mergeCell ref="B106:B107"/>
    <mergeCell ref="C112:D112"/>
    <mergeCell ref="C113:D113"/>
    <mergeCell ref="C114:D114"/>
    <mergeCell ref="C115:D115"/>
    <mergeCell ref="C116:D116"/>
    <mergeCell ref="C121:D121"/>
    <mergeCell ref="B122:B124"/>
    <mergeCell ref="B125:B128"/>
    <mergeCell ref="B150:B152"/>
    <mergeCell ref="B153:B154"/>
    <mergeCell ref="B157:B158"/>
    <mergeCell ref="B168:B169"/>
    <mergeCell ref="B160:B161"/>
    <mergeCell ref="B162:B163"/>
    <mergeCell ref="C159:D159"/>
    <mergeCell ref="C160:D160"/>
    <mergeCell ref="C164:D164"/>
    <mergeCell ref="B113:B114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C177:D177"/>
    <mergeCell ref="C123:D123"/>
    <mergeCell ref="C124:D124"/>
    <mergeCell ref="C126:D126"/>
    <mergeCell ref="C127:D127"/>
    <mergeCell ref="C128:D128"/>
    <mergeCell ref="C165:D165"/>
    <mergeCell ref="C166:D166"/>
    <mergeCell ref="C167:D167"/>
    <mergeCell ref="C168:D168"/>
    <mergeCell ref="C125:D125"/>
    <mergeCell ref="C132:D132"/>
    <mergeCell ref="C133:D133"/>
    <mergeCell ref="C108:D108"/>
    <mergeCell ref="C109:D109"/>
    <mergeCell ref="C110:D110"/>
    <mergeCell ref="C111:D111"/>
    <mergeCell ref="C117:D117"/>
    <mergeCell ref="C118:D118"/>
    <mergeCell ref="C119:D119"/>
    <mergeCell ref="C120:D120"/>
    <mergeCell ref="C122:D122"/>
    <mergeCell ref="C183:D183"/>
    <mergeCell ref="C184:D184"/>
    <mergeCell ref="C185:D185"/>
    <mergeCell ref="C186:D186"/>
    <mergeCell ref="C188:D188"/>
    <mergeCell ref="B285:J285"/>
    <mergeCell ref="B184:B186"/>
    <mergeCell ref="C187:D187"/>
    <mergeCell ref="B188:B190"/>
    <mergeCell ref="B196:B197"/>
    <mergeCell ref="C196:D196"/>
    <mergeCell ref="B221:D221"/>
    <mergeCell ref="B224:B225"/>
    <mergeCell ref="C224:C225"/>
    <mergeCell ref="B223:J223"/>
    <mergeCell ref="D224:J224"/>
    <mergeCell ref="I225:J225"/>
    <mergeCell ref="B227:J227"/>
    <mergeCell ref="I226:J226"/>
    <mergeCell ref="D228:J228"/>
    <mergeCell ref="B229:J229"/>
    <mergeCell ref="B230:E230"/>
    <mergeCell ref="F230:J230"/>
    <mergeCell ref="F231:I231"/>
  </mergeCells>
  <hyperlinks>
    <hyperlink ref="H306" r:id="rId1"/>
  </hyperlinks>
  <pageMargins left="0.25" right="0.25" top="0.41" bottom="0.4" header="0.3" footer="0.3"/>
  <pageSetup scale="7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2015-07-29T13:45:56Z</dcterms:modified>
</cp:coreProperties>
</file>